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AT2\OrgESD\Shared\PCT Yearly Review\PYR 2020\web\"/>
    </mc:Choice>
  </mc:AlternateContent>
  <bookViews>
    <workbookView xWindow="720" yWindow="465" windowWidth="24540" windowHeight="18300"/>
  </bookViews>
  <sheets>
    <sheet name="C25" sheetId="1" r:id="rId1"/>
  </sheets>
  <calcPr calcId="162913"/>
</workbook>
</file>

<file path=xl/calcChain.xml><?xml version="1.0" encoding="utf-8"?>
<calcChain xmlns="http://schemas.openxmlformats.org/spreadsheetml/2006/main">
  <c r="G29" i="1" l="1"/>
  <c r="G11" i="1" l="1"/>
  <c r="D33" i="1"/>
  <c r="E33" i="1"/>
  <c r="C33" i="1"/>
  <c r="G32" i="1" l="1"/>
  <c r="G17" i="1"/>
  <c r="G18" i="1"/>
  <c r="G19" i="1"/>
  <c r="F20" i="1"/>
  <c r="G20" i="1"/>
  <c r="G21" i="1"/>
  <c r="G22" i="1"/>
  <c r="G23" i="1"/>
  <c r="F24" i="1"/>
  <c r="G24" i="1"/>
  <c r="G25" i="1"/>
  <c r="G26" i="1"/>
  <c r="G27" i="1"/>
  <c r="G28" i="1"/>
  <c r="G30" i="1"/>
  <c r="F31" i="1"/>
  <c r="G31" i="1"/>
  <c r="F17" i="1"/>
  <c r="F11" i="1"/>
  <c r="F28" i="1" l="1"/>
  <c r="F19" i="1"/>
  <c r="F33" i="1"/>
  <c r="F18" i="1"/>
  <c r="F32" i="1"/>
  <c r="F22" i="1"/>
  <c r="F23" i="1"/>
  <c r="F27" i="1"/>
  <c r="F26" i="1"/>
  <c r="F30" i="1"/>
  <c r="F29" i="1"/>
  <c r="F25" i="1"/>
  <c r="F21" i="1"/>
  <c r="G15" i="1"/>
  <c r="G16" i="1" l="1"/>
  <c r="G14" i="1"/>
  <c r="G13" i="1"/>
  <c r="G12" i="1"/>
  <c r="F14" i="1" l="1"/>
  <c r="G33" i="1"/>
  <c r="F12" i="1"/>
  <c r="F13" i="1"/>
  <c r="F15" i="1"/>
  <c r="F16" i="1"/>
</calcChain>
</file>

<file path=xl/sharedStrings.xml><?xml version="1.0" encoding="utf-8"?>
<sst xmlns="http://schemas.openxmlformats.org/spreadsheetml/2006/main" count="35" uniqueCount="35">
  <si>
    <t>Year</t>
  </si>
  <si>
    <t>Change</t>
  </si>
  <si>
    <t>share</t>
  </si>
  <si>
    <t>from</t>
  </si>
  <si>
    <t>(%)</t>
  </si>
  <si>
    <t>Australia</t>
  </si>
  <si>
    <t>Austria</t>
  </si>
  <si>
    <t>Brazil</t>
  </si>
  <si>
    <t>Canada</t>
  </si>
  <si>
    <t>Chile</t>
  </si>
  <si>
    <t>China</t>
  </si>
  <si>
    <t>Egypt</t>
  </si>
  <si>
    <t>European Patent Office</t>
  </si>
  <si>
    <t>Finland</t>
  </si>
  <si>
    <t>India</t>
  </si>
  <si>
    <t>Israel</t>
  </si>
  <si>
    <t>Japan</t>
  </si>
  <si>
    <t>Nordic Patent Institute</t>
  </si>
  <si>
    <t>Republic of Korea</t>
  </si>
  <si>
    <t>Russian Federation</t>
  </si>
  <si>
    <t>Singapore</t>
  </si>
  <si>
    <t>Spain</t>
  </si>
  <si>
    <t>Sweden</t>
  </si>
  <si>
    <t>United States of America</t>
  </si>
  <si>
    <t>Total</t>
  </si>
  <si>
    <t>Turkey</t>
  </si>
  <si>
    <t>Ukraine</t>
  </si>
  <si>
    <t>Visegrad Patent Institute</t>
  </si>
  <si>
    <t>2018 (%)</t>
  </si>
  <si>
    <t>International Preliminary</t>
  </si>
  <si>
    <t>Examining Authority</t>
  </si>
  <si>
    <t>C25. Distribution of international preliminary reports on patentability by International Preliminary Examining</t>
  </si>
  <si>
    <t>Authority, 2017–2019</t>
  </si>
  <si>
    <t>Note: Data for 2019 may be incomplete.</t>
  </si>
  <si>
    <t>Source: WIPO Statistics Database, March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</si>
</sst>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_ * #,##0.00_ ;_ * \-#,##0.00_ ;_ * &quot;-&quot;??_ ;_ @_ "/>
    <numFmt numFmtId="165" formatCode="0.0"/>
    <numFmt numFmtId="166" formatCode="_ * #,##0.0_ ;_ * \-#,##0.0_ ;_ * &quot;-&quot;??_ ;_ @_ "/>
    <numFmt numFmtId="167" formatCode="_ * #,##0_ ;_ * \-#,##0_ ;_ * &quot;-&quot;??_ ;_ @_ "/>
  </numFmts>
  <fonts count="8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name val="Frutiger 47LightCn"/>
      <family val="2"/>
    </font>
    <font>
      <sz val="8"/>
      <name val="Frutiger 47LightCn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9" fontId="7" fillId="0" borderId="0" applyFont="0" applyFill="0" applyBorder="0" applyAlignment="0" applyProtection="0"/>
    <xf numFmtId="0" fontId="7" fillId="0" borderId="0">
      <alignment vertical="center"/>
    </xf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3" fontId="3" fillId="2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0" fontId="3" fillId="2" borderId="0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right"/>
    </xf>
    <xf numFmtId="9" fontId="3" fillId="2" borderId="0" xfId="0" applyNumberFormat="1" applyFont="1" applyFill="1" applyBorder="1" applyAlignment="1">
      <alignment horizontal="right"/>
    </xf>
    <xf numFmtId="0" fontId="4" fillId="2" borderId="1" xfId="0" applyFont="1" applyFill="1" applyBorder="1"/>
    <xf numFmtId="0" fontId="3" fillId="2" borderId="1" xfId="0" applyFont="1" applyFill="1" applyBorder="1" applyAlignment="1">
      <alignment horizontal="right"/>
    </xf>
    <xf numFmtId="3" fontId="4" fillId="3" borderId="2" xfId="0" applyNumberFormat="1" applyFont="1" applyFill="1" applyBorder="1"/>
    <xf numFmtId="165" fontId="4" fillId="3" borderId="2" xfId="1" applyNumberFormat="1" applyFont="1" applyFill="1" applyBorder="1" applyAlignment="1">
      <alignment horizontal="right"/>
    </xf>
    <xf numFmtId="3" fontId="3" fillId="3" borderId="2" xfId="0" applyNumberFormat="1" applyFont="1" applyFill="1" applyBorder="1"/>
    <xf numFmtId="165" fontId="3" fillId="3" borderId="2" xfId="1" applyNumberFormat="1" applyFont="1" applyFill="1" applyBorder="1" applyAlignment="1">
      <alignment horizontal="right"/>
    </xf>
    <xf numFmtId="0" fontId="5" fillId="0" borderId="0" xfId="0" applyFont="1"/>
    <xf numFmtId="0" fontId="3" fillId="2" borderId="0" xfId="0" applyFont="1" applyFill="1" applyBorder="1" applyAlignment="1">
      <alignment horizontal="right"/>
    </xf>
    <xf numFmtId="165" fontId="0" fillId="0" borderId="0" xfId="0" applyNumberFormat="1"/>
    <xf numFmtId="166" fontId="0" fillId="0" borderId="0" xfId="10" applyNumberFormat="1" applyFont="1"/>
    <xf numFmtId="167" fontId="4" fillId="3" borderId="2" xfId="10" applyNumberFormat="1" applyFont="1" applyFill="1" applyBorder="1"/>
    <xf numFmtId="167" fontId="4" fillId="0" borderId="2" xfId="10" applyNumberFormat="1" applyFont="1" applyBorder="1"/>
    <xf numFmtId="167" fontId="3" fillId="0" borderId="2" xfId="10" applyNumberFormat="1" applyFont="1" applyBorder="1"/>
  </cellXfs>
  <cellStyles count="11">
    <cellStyle name="Comma" xfId="10" builtinId="3"/>
    <cellStyle name="Comma 2" xfId="2"/>
    <cellStyle name="Comma 3" xfId="3"/>
    <cellStyle name="Normal" xfId="0" builtinId="0"/>
    <cellStyle name="Normal 2" xfId="4"/>
    <cellStyle name="Normal 2 2" xfId="5"/>
    <cellStyle name="Normal 2 2 2" xfId="6"/>
    <cellStyle name="Normal 3" xfId="7"/>
    <cellStyle name="Percent" xfId="1" builtinId="5"/>
    <cellStyle name="Percent 2" xfId="8"/>
    <cellStyle name="표준 2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Q35"/>
  <sheetViews>
    <sheetView showGridLines="0" tabSelected="1" zoomScale="141" workbookViewId="0">
      <selection activeCell="A8" sqref="A8"/>
    </sheetView>
  </sheetViews>
  <sheetFormatPr defaultColWidth="8.85546875" defaultRowHeight="12.75"/>
  <cols>
    <col min="2" max="2" width="36.42578125" customWidth="1"/>
    <col min="6" max="6" width="8.42578125" customWidth="1"/>
    <col min="7" max="7" width="11.28515625" customWidth="1"/>
  </cols>
  <sheetData>
    <row r="1" spans="1:17">
      <c r="A1" t="s">
        <v>31</v>
      </c>
    </row>
    <row r="2" spans="1:17">
      <c r="A2" t="s">
        <v>32</v>
      </c>
    </row>
    <row r="4" spans="1:17">
      <c r="A4" t="s">
        <v>33</v>
      </c>
    </row>
    <row r="5" spans="1:17">
      <c r="A5" t="s">
        <v>34</v>
      </c>
    </row>
    <row r="6" spans="1:17">
      <c r="B6" s="1"/>
    </row>
    <row r="8" spans="1:17">
      <c r="B8" s="2" t="s">
        <v>29</v>
      </c>
      <c r="C8" s="3"/>
      <c r="D8" s="14" t="s">
        <v>0</v>
      </c>
      <c r="E8" s="3"/>
      <c r="F8" s="4">
        <v>2019</v>
      </c>
      <c r="G8" s="5" t="s">
        <v>1</v>
      </c>
    </row>
    <row r="9" spans="1:17">
      <c r="B9" s="2" t="s">
        <v>30</v>
      </c>
      <c r="C9" s="4">
        <v>2017</v>
      </c>
      <c r="D9" s="4">
        <v>2018</v>
      </c>
      <c r="E9" s="4">
        <v>2019</v>
      </c>
      <c r="F9" s="6" t="s">
        <v>2</v>
      </c>
      <c r="G9" s="5" t="s">
        <v>3</v>
      </c>
    </row>
    <row r="10" spans="1:17">
      <c r="B10" s="7"/>
      <c r="C10" s="7"/>
      <c r="D10" s="7"/>
      <c r="E10" s="7"/>
      <c r="F10" s="8" t="s">
        <v>4</v>
      </c>
      <c r="G10" s="8" t="s">
        <v>28</v>
      </c>
    </row>
    <row r="11" spans="1:17">
      <c r="B11" s="9" t="s">
        <v>5</v>
      </c>
      <c r="C11" s="17">
        <v>545</v>
      </c>
      <c r="D11" s="17">
        <v>590</v>
      </c>
      <c r="E11" s="17">
        <v>531</v>
      </c>
      <c r="F11" s="10">
        <f>(E11/$E$33)*100</f>
        <v>4.8550790893297977</v>
      </c>
      <c r="G11" s="10">
        <f>(E11/D11-1)*100</f>
        <v>-9.9999999999999982</v>
      </c>
      <c r="P11" s="16"/>
      <c r="Q11" s="16"/>
    </row>
    <row r="12" spans="1:17">
      <c r="B12" s="9" t="s">
        <v>6</v>
      </c>
      <c r="C12" s="17">
        <v>9</v>
      </c>
      <c r="D12" s="17">
        <v>3</v>
      </c>
      <c r="E12" s="17">
        <v>7</v>
      </c>
      <c r="F12" s="10">
        <f t="shared" ref="F12:F32" si="0">(E12/$E$33)*100</f>
        <v>6.4002925848038766E-2</v>
      </c>
      <c r="G12" s="10">
        <f t="shared" ref="G12:G33" si="1">(E12/D12-1)*100</f>
        <v>133.33333333333334</v>
      </c>
      <c r="P12" s="16"/>
      <c r="Q12" s="16"/>
    </row>
    <row r="13" spans="1:17">
      <c r="B13" s="9" t="s">
        <v>7</v>
      </c>
      <c r="C13" s="17">
        <v>50</v>
      </c>
      <c r="D13" s="17">
        <v>66</v>
      </c>
      <c r="E13" s="17">
        <v>61</v>
      </c>
      <c r="F13" s="10">
        <f t="shared" si="0"/>
        <v>0.55773978239005206</v>
      </c>
      <c r="G13" s="10">
        <f t="shared" si="1"/>
        <v>-7.5757575757575797</v>
      </c>
      <c r="P13" s="16"/>
      <c r="Q13" s="16"/>
    </row>
    <row r="14" spans="1:17">
      <c r="B14" s="9" t="s">
        <v>8</v>
      </c>
      <c r="C14" s="17">
        <v>213</v>
      </c>
      <c r="D14" s="17">
        <v>172</v>
      </c>
      <c r="E14" s="17">
        <v>169</v>
      </c>
      <c r="F14" s="10">
        <f t="shared" si="0"/>
        <v>1.5452134954740788</v>
      </c>
      <c r="G14" s="10">
        <f t="shared" si="1"/>
        <v>-1.744186046511631</v>
      </c>
      <c r="P14" s="16"/>
      <c r="Q14" s="16"/>
    </row>
    <row r="15" spans="1:17">
      <c r="B15" s="9" t="s">
        <v>9</v>
      </c>
      <c r="C15" s="17">
        <v>8</v>
      </c>
      <c r="D15" s="17">
        <v>16</v>
      </c>
      <c r="E15" s="17">
        <v>12</v>
      </c>
      <c r="F15" s="10">
        <f t="shared" si="0"/>
        <v>0.10971930145378074</v>
      </c>
      <c r="G15" s="10">
        <f t="shared" si="1"/>
        <v>-25</v>
      </c>
      <c r="P15" s="16"/>
      <c r="Q15" s="16"/>
    </row>
    <row r="16" spans="1:17">
      <c r="B16" s="9" t="s">
        <v>10</v>
      </c>
      <c r="C16" s="17">
        <v>316</v>
      </c>
      <c r="D16" s="17">
        <v>397</v>
      </c>
      <c r="E16" s="17">
        <v>473</v>
      </c>
      <c r="F16" s="10">
        <f t="shared" si="0"/>
        <v>4.3247691323031914</v>
      </c>
      <c r="G16" s="10">
        <f t="shared" si="1"/>
        <v>19.143576826196472</v>
      </c>
      <c r="P16" s="16"/>
      <c r="Q16" s="16"/>
    </row>
    <row r="17" spans="2:17">
      <c r="B17" s="9" t="s">
        <v>11</v>
      </c>
      <c r="C17" s="17">
        <v>1</v>
      </c>
      <c r="D17" s="17">
        <v>2</v>
      </c>
      <c r="E17" s="17">
        <v>3</v>
      </c>
      <c r="F17" s="10">
        <f t="shared" ref="F17" si="2">(E17/$E$33)*100</f>
        <v>2.7429825363445185E-2</v>
      </c>
      <c r="G17" s="10">
        <f t="shared" ref="G17" si="3">(E17/D17-1)*100</f>
        <v>50</v>
      </c>
      <c r="P17" s="16"/>
      <c r="Q17" s="16"/>
    </row>
    <row r="18" spans="2:17">
      <c r="B18" s="9" t="s">
        <v>12</v>
      </c>
      <c r="C18" s="17">
        <v>8360</v>
      </c>
      <c r="D18" s="17">
        <v>7700</v>
      </c>
      <c r="E18" s="17">
        <v>6065</v>
      </c>
      <c r="F18" s="10">
        <f t="shared" si="0"/>
        <v>55.453963609765026</v>
      </c>
      <c r="G18" s="10">
        <f t="shared" si="1"/>
        <v>-21.233766233766239</v>
      </c>
      <c r="P18" s="16"/>
      <c r="Q18" s="16"/>
    </row>
    <row r="19" spans="2:17">
      <c r="B19" s="9" t="s">
        <v>13</v>
      </c>
      <c r="C19" s="17">
        <v>76</v>
      </c>
      <c r="D19" s="17">
        <v>66</v>
      </c>
      <c r="E19" s="17">
        <v>55</v>
      </c>
      <c r="F19" s="10">
        <f t="shared" si="0"/>
        <v>0.5028801316631617</v>
      </c>
      <c r="G19" s="10">
        <f t="shared" si="1"/>
        <v>-16.666666666666664</v>
      </c>
      <c r="P19" s="16"/>
      <c r="Q19" s="16"/>
    </row>
    <row r="20" spans="2:17">
      <c r="B20" s="9" t="s">
        <v>14</v>
      </c>
      <c r="C20" s="17">
        <v>28</v>
      </c>
      <c r="D20" s="17">
        <v>41</v>
      </c>
      <c r="E20" s="17">
        <v>89</v>
      </c>
      <c r="F20" s="10">
        <f t="shared" si="0"/>
        <v>0.81375148578220724</v>
      </c>
      <c r="G20" s="10">
        <f t="shared" si="1"/>
        <v>117.07317073170734</v>
      </c>
      <c r="P20" s="16"/>
      <c r="Q20" s="16"/>
    </row>
    <row r="21" spans="2:17">
      <c r="B21" s="9" t="s">
        <v>15</v>
      </c>
      <c r="C21" s="17">
        <v>98</v>
      </c>
      <c r="D21" s="17">
        <v>68</v>
      </c>
      <c r="E21" s="17">
        <v>88</v>
      </c>
      <c r="F21" s="10">
        <f t="shared" si="0"/>
        <v>0.80460821066105881</v>
      </c>
      <c r="G21" s="10">
        <f t="shared" si="1"/>
        <v>29.411764705882359</v>
      </c>
      <c r="P21" s="16"/>
      <c r="Q21" s="16"/>
    </row>
    <row r="22" spans="2:17">
      <c r="B22" s="9" t="s">
        <v>16</v>
      </c>
      <c r="C22" s="17">
        <v>1945</v>
      </c>
      <c r="D22" s="17">
        <v>2129</v>
      </c>
      <c r="E22" s="17">
        <v>1945</v>
      </c>
      <c r="F22" s="10">
        <f t="shared" si="0"/>
        <v>17.783670110633629</v>
      </c>
      <c r="G22" s="10">
        <f t="shared" si="1"/>
        <v>-8.6425551902301496</v>
      </c>
      <c r="P22" s="16"/>
      <c r="Q22" s="16"/>
    </row>
    <row r="23" spans="2:17">
      <c r="B23" s="9" t="s">
        <v>17</v>
      </c>
      <c r="C23" s="17">
        <v>32</v>
      </c>
      <c r="D23" s="17">
        <v>36</v>
      </c>
      <c r="E23" s="17">
        <v>27</v>
      </c>
      <c r="F23" s="10">
        <f t="shared" si="0"/>
        <v>0.24686842827100669</v>
      </c>
      <c r="G23" s="10">
        <f t="shared" si="1"/>
        <v>-25</v>
      </c>
      <c r="P23" s="16"/>
      <c r="Q23" s="16"/>
    </row>
    <row r="24" spans="2:17">
      <c r="B24" s="9" t="s">
        <v>18</v>
      </c>
      <c r="C24" s="17">
        <v>162</v>
      </c>
      <c r="D24" s="17">
        <v>135</v>
      </c>
      <c r="E24" s="17">
        <v>131</v>
      </c>
      <c r="F24" s="10">
        <f t="shared" si="0"/>
        <v>1.1977690408704398</v>
      </c>
      <c r="G24" s="10">
        <f t="shared" si="1"/>
        <v>-2.9629629629629672</v>
      </c>
      <c r="P24" s="16"/>
      <c r="Q24" s="16"/>
    </row>
    <row r="25" spans="2:17">
      <c r="B25" s="9" t="s">
        <v>19</v>
      </c>
      <c r="C25" s="17">
        <v>51</v>
      </c>
      <c r="D25" s="17">
        <v>50</v>
      </c>
      <c r="E25" s="17">
        <v>57</v>
      </c>
      <c r="F25" s="10">
        <f t="shared" si="0"/>
        <v>0.52116668190545856</v>
      </c>
      <c r="G25" s="10">
        <f t="shared" ref="G25:G27" si="4">(E25/D25-1)*100</f>
        <v>13.999999999999989</v>
      </c>
      <c r="P25" s="16"/>
      <c r="Q25" s="16"/>
    </row>
    <row r="26" spans="2:17">
      <c r="B26" s="9" t="s">
        <v>20</v>
      </c>
      <c r="C26" s="17">
        <v>106</v>
      </c>
      <c r="D26" s="17">
        <v>111</v>
      </c>
      <c r="E26" s="17">
        <v>93</v>
      </c>
      <c r="F26" s="10">
        <f t="shared" si="0"/>
        <v>0.85032458626680074</v>
      </c>
      <c r="G26" s="10">
        <f t="shared" si="4"/>
        <v>-16.216216216216218</v>
      </c>
      <c r="P26" s="16"/>
      <c r="Q26" s="16"/>
    </row>
    <row r="27" spans="2:17">
      <c r="B27" s="9" t="s">
        <v>21</v>
      </c>
      <c r="C27" s="17">
        <v>47</v>
      </c>
      <c r="D27" s="17">
        <v>41</v>
      </c>
      <c r="E27" s="17">
        <v>37</v>
      </c>
      <c r="F27" s="10">
        <f t="shared" si="0"/>
        <v>0.33830117948249067</v>
      </c>
      <c r="G27" s="10">
        <f t="shared" si="4"/>
        <v>-9.7560975609756078</v>
      </c>
      <c r="P27" s="16"/>
      <c r="Q27" s="16"/>
    </row>
    <row r="28" spans="2:17">
      <c r="B28" s="9" t="s">
        <v>22</v>
      </c>
      <c r="C28" s="17">
        <v>134</v>
      </c>
      <c r="D28" s="17">
        <v>127</v>
      </c>
      <c r="E28" s="17">
        <v>88</v>
      </c>
      <c r="F28" s="10">
        <f t="shared" si="0"/>
        <v>0.80460821066105881</v>
      </c>
      <c r="G28" s="10">
        <f t="shared" si="1"/>
        <v>-30.708661417322837</v>
      </c>
      <c r="P28" s="16"/>
      <c r="Q28" s="16"/>
    </row>
    <row r="29" spans="2:17">
      <c r="B29" s="9" t="s">
        <v>25</v>
      </c>
      <c r="C29" s="18"/>
      <c r="D29" s="18">
        <v>4</v>
      </c>
      <c r="E29" s="18">
        <v>18</v>
      </c>
      <c r="F29" s="10">
        <f t="shared" si="0"/>
        <v>0.16457895218067112</v>
      </c>
      <c r="G29" s="10">
        <f t="shared" si="1"/>
        <v>350</v>
      </c>
      <c r="P29" s="16"/>
      <c r="Q29" s="16"/>
    </row>
    <row r="30" spans="2:17">
      <c r="B30" s="9" t="s">
        <v>26</v>
      </c>
      <c r="C30" s="18">
        <v>4</v>
      </c>
      <c r="D30" s="18">
        <v>7</v>
      </c>
      <c r="E30" s="18">
        <v>7</v>
      </c>
      <c r="F30" s="10">
        <f t="shared" ref="F30" si="5">(E30/$E$33)*100</f>
        <v>6.4002925848038766E-2</v>
      </c>
      <c r="G30" s="10">
        <f>(E30/D30-1)*100</f>
        <v>0</v>
      </c>
      <c r="P30" s="16"/>
      <c r="Q30" s="16"/>
    </row>
    <row r="31" spans="2:17">
      <c r="B31" s="9" t="s">
        <v>23</v>
      </c>
      <c r="C31" s="18">
        <v>1059</v>
      </c>
      <c r="D31" s="18">
        <v>990</v>
      </c>
      <c r="E31" s="18">
        <v>976</v>
      </c>
      <c r="F31" s="10">
        <f t="shared" si="0"/>
        <v>8.923836518240833</v>
      </c>
      <c r="G31" s="10">
        <f t="shared" si="1"/>
        <v>-1.4141414141414121</v>
      </c>
      <c r="P31" s="16"/>
      <c r="Q31" s="16"/>
    </row>
    <row r="32" spans="2:17">
      <c r="B32" s="9" t="s">
        <v>27</v>
      </c>
      <c r="C32" s="18">
        <v>3</v>
      </c>
      <c r="D32" s="18">
        <v>6</v>
      </c>
      <c r="E32" s="18">
        <v>5</v>
      </c>
      <c r="F32" s="10">
        <f t="shared" si="0"/>
        <v>4.5716375605741974E-2</v>
      </c>
      <c r="G32" s="10">
        <f t="shared" si="1"/>
        <v>-16.666666666666664</v>
      </c>
      <c r="P32" s="16"/>
      <c r="Q32" s="16"/>
    </row>
    <row r="33" spans="2:17">
      <c r="B33" s="11" t="s">
        <v>24</v>
      </c>
      <c r="C33" s="19">
        <f>SUM(C11:C32)</f>
        <v>13247</v>
      </c>
      <c r="D33" s="19">
        <f>SUM(D11:D32)</f>
        <v>12757</v>
      </c>
      <c r="E33" s="19">
        <f>SUM(E11:E32)</f>
        <v>10937</v>
      </c>
      <c r="F33" s="12">
        <f>(E33/$E$33)*100</f>
        <v>100</v>
      </c>
      <c r="G33" s="12">
        <f t="shared" si="1"/>
        <v>-14.26667711844477</v>
      </c>
      <c r="P33" s="16"/>
      <c r="Q33" s="16"/>
    </row>
    <row r="34" spans="2:17">
      <c r="F34" s="15"/>
    </row>
    <row r="35" spans="2:17">
      <c r="B35" s="13"/>
    </row>
  </sheetData>
  <sortState ref="L9:Q31">
    <sortCondition descending="1" ref="P15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C25</vt:lpstr>
    </vt:vector>
  </TitlesOfParts>
  <Company>World Intellectual Property 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Le Feuvre</dc:creator>
  <cp:keywords>FOR OFFICIAL USE ONLY</cp:keywords>
  <cp:lastModifiedBy>Bruno Le Feuvre</cp:lastModifiedBy>
  <dcterms:created xsi:type="dcterms:W3CDTF">2017-03-09T14:35:17Z</dcterms:created>
  <dcterms:modified xsi:type="dcterms:W3CDTF">2021-05-28T08:50:30Z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b0b0be25-0f14-4ecf-bdb8-e073e596294c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