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552" firstSheet="1" activeTab="7"/>
  </bookViews>
  <sheets>
    <sheet name="África" sheetId="1" r:id="rId1"/>
    <sheet name="África (3)" sheetId="2" r:id="rId2"/>
    <sheet name="ASPAC" sheetId="3" r:id="rId3"/>
    <sheet name="ASPAC (3)" sheetId="4" r:id="rId4"/>
    <sheet name="Arab" sheetId="5" r:id="rId5"/>
    <sheet name="Arab (3)" sheetId="6" r:id="rId6"/>
    <sheet name="LAC" sheetId="7" r:id="rId7"/>
    <sheet name="LAC (3)" sheetId="8" r:id="rId8"/>
  </sheets>
  <definedNames>
    <definedName name="_xlnm.Print_Area" localSheetId="0">'África'!$A$1:$J$83</definedName>
    <definedName name="_xlnm.Print_Area" localSheetId="6">'LAC'!$A$1:$J$121</definedName>
    <definedName name="_xlnm.Print_Titles" localSheetId="0">'África'!$1:$3</definedName>
    <definedName name="_xlnm.Print_Titles" localSheetId="1">'África (3)'!$1:$3</definedName>
    <definedName name="_xlnm.Print_Titles" localSheetId="4">'Arab'!$1:$3</definedName>
    <definedName name="_xlnm.Print_Titles" localSheetId="5">'Arab (3)'!$1:$3</definedName>
    <definedName name="_xlnm.Print_Titles" localSheetId="2">'ASPAC'!$1:$3</definedName>
    <definedName name="_xlnm.Print_Titles" localSheetId="6">'LAC'!$1:$3</definedName>
    <definedName name="_xlnm.Print_Titles" localSheetId="7">'LAC (3)'!$1:$3</definedName>
  </definedNames>
  <calcPr fullCalcOnLoad="1"/>
</workbook>
</file>

<file path=xl/sharedStrings.xml><?xml version="1.0" encoding="utf-8"?>
<sst xmlns="http://schemas.openxmlformats.org/spreadsheetml/2006/main" count="1183" uniqueCount="555">
  <si>
    <t>Seminario nacional sobre el Convenio de París y el Acuerdo sobre los ADPIC (1997)</t>
  </si>
  <si>
    <t xml:space="preserve">Seminario nacional de la OMPI sobre derecho de autor y derechos conexos para diplomáticos del  Ecuador (1997) </t>
  </si>
  <si>
    <t>Seminario nacional sobre el Convenio de París y el Acuerdo sobre los ADPIC (1998)</t>
  </si>
  <si>
    <t>Seminario nacional sobre el Convenio de Paris y el Acuerdo sobre los ADPIC (1998)</t>
  </si>
  <si>
    <t>Seminario regional sobre el nuevo marco jurídico de la propiedad industrial (1998)</t>
  </si>
  <si>
    <t>Seminario sobre la protección jurídica de las invenciones y los diseños industriales para los Países del Istmo Centroamericano (1997)</t>
  </si>
  <si>
    <t>Seminario nacional sobre el nuevo sistema de propiedad industrial en Trinidad y Tabago (1996)</t>
  </si>
  <si>
    <t>Puerto España</t>
  </si>
  <si>
    <t>Segunda Reunión de la OMPI de Directores de Oficinas de Propiedad Intelectual de países del Caribe, seguida de la reunión ministerial de la OMPI sobre propiedad intelectual para países del Caribe (1997)</t>
  </si>
  <si>
    <t>Mesa redonda sobre propiedad industrial para países del Caribe (1997)</t>
  </si>
  <si>
    <t>Seminario nacional sobre propiedad intelectual (1998)</t>
  </si>
  <si>
    <t>Santa Lucía</t>
  </si>
  <si>
    <t>Primera reunión de la OMPI de Directores de Oficinas de Propiedad Industrial de países del Caribe (1996)</t>
  </si>
  <si>
    <t>San Vincente y las Granadinas</t>
  </si>
  <si>
    <t>Trinidad y Tabago</t>
  </si>
  <si>
    <t>Taller sobre propiedad intelectual para la Universidad de las Indias Occidentales (1998)</t>
  </si>
  <si>
    <t>Tercer congreso iberoamericano sobre derecho de autor y derechos conexos (1997)</t>
  </si>
  <si>
    <t>Curso OMPI/SGAE sobre derecho de autor y derechos conexos para países de América Latina (1997)</t>
  </si>
  <si>
    <t>Cuarta reunión de Directores de Oficinas de Derecho de Autor de países iberoamericanos (1997)</t>
  </si>
  <si>
    <t>Seminario nacional de la OMPI sobre propiedad intelectual para diplomáticos de Venezuela (1998)</t>
  </si>
  <si>
    <t>SUBTOTALES</t>
  </si>
  <si>
    <t>Tegucigalpa y San Pedro Sula</t>
  </si>
  <si>
    <t>Nombre de país</t>
  </si>
  <si>
    <t>Bhután</t>
  </si>
  <si>
    <t>Seminacio nacional sobre marcas (1996)</t>
  </si>
  <si>
    <t>Thimphu</t>
  </si>
  <si>
    <t>Seminario nacional sobre la propiedad intelectual y el Acuerdo sobre los ADPIC (1997)</t>
  </si>
  <si>
    <t>Camboya</t>
  </si>
  <si>
    <t>Seminario nacional sobre la propiedad intelectual y el Acuerdo sobre los ADPIC (1998)</t>
  </si>
  <si>
    <t>Seminario nacional sobre el impacto de la tecnología digital en la protección por derecho de autor (1996)</t>
  </si>
  <si>
    <t>Taller regional sobre el derecho de autor y los "tratados Internet" (1998)</t>
  </si>
  <si>
    <t>Consultas regionales sobre un protocolo relativo a las interpretaciones o ejecuciones audiovisuales (1998)</t>
  </si>
  <si>
    <t>Seminario nacional sobre legislación de marcas (1998)</t>
  </si>
  <si>
    <t>Micronesia (Estados Federados de)</t>
  </si>
  <si>
    <t>Quinta reunión de alto nivel de funcionarios gubernamentales de países del Pacífico Meridional sobre cooperación en el campo de la propiedad intelectual (1997)</t>
  </si>
  <si>
    <t>Seminario nacional sobre la protección por propiedad intelectual para el desarrollo (1999)</t>
  </si>
  <si>
    <t xml:space="preserve">India </t>
  </si>
  <si>
    <t>Seminario nacional sobre tecnología digital y propiedad intelectual (1996)</t>
  </si>
  <si>
    <t>Nueva Delhi</t>
  </si>
  <si>
    <t>Seminario itinerante nacional sobre el papel de las marcas en la comercialización de productos y servicios y el Acuerdo sobre los ADPIC (1996)</t>
  </si>
  <si>
    <t>Seminario nacional itinerante sobre el papel de las marcas en la comercialización de los productos y servicios y el Acuerdo sobre los ADPIC (1996)</t>
  </si>
  <si>
    <t>Seminario nacional itinerante sobre el papel de las marcas en la comercialización de productos y servicios y el Acuerdo sobre los ADPIC (1996)</t>
  </si>
  <si>
    <t>Taller nacional itinerante sobre patentes (1997)</t>
  </si>
  <si>
    <t>Taller nacional sobre enseñanza del derecho de propiedad intelectual (1997)</t>
  </si>
  <si>
    <t>Simposio regional asiático sobre la estrategia de propiedad intelecutal para el desarrollo económico (1998)</t>
  </si>
  <si>
    <t>Irán (República Islámica de)</t>
  </si>
  <si>
    <t>Seminario nacional sobre protección por propiedad intelectual y los ADPIC (1996)</t>
  </si>
  <si>
    <t>Teherán</t>
  </si>
  <si>
    <t>Seminario nacional sobre administración y sobre la utilización de los derechos de propiedad intelectual en la industria y el comercio (1998)</t>
  </si>
  <si>
    <t>Seminario regional sobre la importancia y la administración de los derechos de propiedad intelectual para los países en desarrollo (1998)</t>
  </si>
  <si>
    <t>Japón</t>
  </si>
  <si>
    <t>Fórum regional sobre los derechos de propiedad intelectual en el siglo XXI (1997)</t>
  </si>
  <si>
    <t>Tokio</t>
  </si>
  <si>
    <t>Fórum regional sobre el desarrollo de la política en materia de propiedad intelectual (1998)</t>
  </si>
  <si>
    <t>Maldivas</t>
  </si>
  <si>
    <t>Répública Democrática Popular Lao</t>
  </si>
  <si>
    <t>Seminario nacional sobre la modernización del sistema de propiedad industrial (1998)</t>
  </si>
  <si>
    <t>Malasia</t>
  </si>
  <si>
    <t>Seminario nacional de la OMPI sobre los beneficios del sistema de propiedad intelectual para la comunidad comercial de Malasia (1996)</t>
  </si>
  <si>
    <t>Simposio regional asiático de la OMPI sobre el Acuerdo sobre los ADPIC (1997)</t>
  </si>
  <si>
    <t>Seminario nacional de la OMPI sobre derecho de autor y derechos conexos para jueces y profesores de universidades (1996)</t>
  </si>
  <si>
    <t>Seminario nacional de la OMPI sobre información en materia de propiedad industrial (1996)</t>
  </si>
  <si>
    <t>Seminario nacional de la OMPI sobre propiedad intelectual</t>
  </si>
  <si>
    <t>Seminario nacional sobre la propiedad intelectual y el Acuerdo sobre los  ADPIC (1997)</t>
  </si>
  <si>
    <t>Katmandú</t>
  </si>
  <si>
    <t>Taller nacional sobre la enseñanza del derecho de propiedad intelectual (1996)</t>
  </si>
  <si>
    <t>Seminario nacional de la OMPI sobre marcas (1997)</t>
  </si>
  <si>
    <t>Seminario nacional sobre derecho de autor y derechos conexos (1997)</t>
  </si>
  <si>
    <t>Pakistán</t>
  </si>
  <si>
    <t>Seminario nacional sobre la propiedad intelectual para la competitividad de las exportaciones (1998)</t>
  </si>
  <si>
    <t>Simposio regional sobre el derecho de autor y el Acuerdo sobre los ADPIC (1998)</t>
  </si>
  <si>
    <t>Papua Nueva Guinea</t>
  </si>
  <si>
    <t>Filipinas</t>
  </si>
  <si>
    <t>Mesa redonda regional asiática de la OMPI sobre el fortalecimiento del sistema de propiedad industrial a la luz de los acontecimientos internacionales recientes (1996)</t>
  </si>
  <si>
    <t>Manila</t>
  </si>
  <si>
    <t>Seminario regional asiático de la OMPI sobre cuestiones seleccionadas para la aplicación del Acuerdo sobre los ADPIC (1997)</t>
  </si>
  <si>
    <t>Simposio regional de la OMPI sobre derecho de autor y derechos conexos para los países del Asia y el Pacífico (1997)</t>
  </si>
  <si>
    <t>Seminario nacional de la OMPI sobre la administración colectiva del derecho de autor y los derechos conexos y los Tratados Internet de la OMPI (1998)</t>
  </si>
  <si>
    <t>República de Corea</t>
  </si>
  <si>
    <t>Simposio regional sobre la automatización de las Oficinas de Propiedad Industrial (1996)</t>
  </si>
  <si>
    <t>Seminario subregional sobre el derecho de autor y los derechos conexos (1996)</t>
  </si>
  <si>
    <t>Seúl</t>
  </si>
  <si>
    <t>Seminario nacional sobre tecnología digital y los nuevos tratados de derecho de autor (1997)</t>
  </si>
  <si>
    <t>Seminario regional sobre la promoción de la utilización del sistema de propiedad intelectual por el sector privado (1998)</t>
  </si>
  <si>
    <t>Singapur</t>
  </si>
  <si>
    <t>Programa de formación conjunta OMPI-Singapur para la región del Asia y el Pacífico sobre concesión de licencias, transferencia de tecnología y valoración de los activos de propiedad industrial (1998)</t>
  </si>
  <si>
    <t>Islas Salomón</t>
  </si>
  <si>
    <t>Curso regional de formación sobre la propiedad intelectual para los países en desarrollo de la región del Asia y el Pacífico (1996)</t>
  </si>
  <si>
    <t>Seminario nacional sobre derecho de autor y derechos conexos (1996)</t>
  </si>
  <si>
    <t>Seminario nacional sobre el Acuerdo sobre los ADPIC y la promoción de la actividad inventiva e innovadora (1997)</t>
  </si>
  <si>
    <t>Curso regional de formación sobre la propiedad intelectual para los países en desarrollo (1997)</t>
  </si>
  <si>
    <t>Curso regional de formación sobre la propiedad intelectual para los países en desarrollo (1998)</t>
  </si>
  <si>
    <t>Seminario nacional sobre el papel de la propiedad industrial en el mejoramiento de la competitividad (1998)</t>
  </si>
  <si>
    <t>Fórum subregional de la OMPI sobre la cooperación en materia de propiedad intelectual entre los países de la SAARC</t>
  </si>
  <si>
    <t>Tailandia</t>
  </si>
  <si>
    <t>Mesa redonda regional OMPI-ASEAN sobre la cooperación en materia de propiedad intelectual y el Acuerdo sobre los ADPIC (1996)</t>
  </si>
  <si>
    <t>Taller nacional de redacción de textos legislativos sobre la propiedad intelectual (1998)</t>
  </si>
  <si>
    <t>Seminario subregional sobre derecho de autor y derechos conexos para los países del Pacífico Meridional (1997)</t>
  </si>
  <si>
    <t>Tuvalú</t>
  </si>
  <si>
    <t>Curso nacional de formación sobre derecho de autor y derechos conexos (1998)</t>
  </si>
  <si>
    <t>Seminario nacional para SME sobre la propiedad intelectual y el Acuerdo sobre los  ADPIC (1998)</t>
  </si>
  <si>
    <t>Seminario nacional para SME sobre la propiedad intelectual y el Acuerdo sobre los ADPIC (1998)</t>
  </si>
  <si>
    <t>Fromación en el empleo impartida</t>
  </si>
  <si>
    <t>República Popular Democrática de Corea</t>
  </si>
  <si>
    <t>Irán (República Islámica del)</t>
  </si>
  <si>
    <t>Reunión de expertos gubernamentales en propiedad intelectual de los países del MERCOSUR (1996)</t>
  </si>
  <si>
    <t>Jornada nacional sobre propiedad industrial (1997)</t>
  </si>
  <si>
    <t>Reunión de Expertos en Tecnologías de la Información de las Oficinas de Propiedad Industrial de los cuatro países del MERCOSUR (1998)</t>
  </si>
  <si>
    <t>Seminario regional de la OMPI sobre la importancia de los activos de propiedad intelectual en las estrategias de gestión empresarial.</t>
  </si>
  <si>
    <t>Reunión de Directores de Oficinas de Propiedad Industrial de América Latina (1998)</t>
  </si>
  <si>
    <t>Seminario nacional relativo al Acuerdo sobre los Aspectos de los Derechos de Propiedad Intelectual relacionados con el Comercio (1996)</t>
  </si>
  <si>
    <t>Taller de la OMPI sobre la protección jurídica de las innovaciones biotecnológicas para funcionarios de las oficinas de propiedad industrial de los Países Andinos, noviembre de 1996</t>
  </si>
  <si>
    <t>Seminario sobre Propiedad Intelectual para la Universidad do Vale dos Sinos UNISINOS (1998)</t>
  </si>
  <si>
    <t>Taller sobre la protección jurídica de los diseños industriales y los circuitos integrados para los Países Andinos (1997)</t>
  </si>
  <si>
    <t>Seminario nacional sobre Propiedad Intelectual (1998).</t>
  </si>
  <si>
    <t xml:space="preserve">Seminario nacional relativo al Acuerdo sobre los ADPIC (1996) </t>
  </si>
  <si>
    <t xml:space="preserve">Seminario regional latinoamericano de la OMPI sobre la protección de las marcas en los mercados internacionales (1996) </t>
  </si>
  <si>
    <t>Seminario nacional sobre la importancia de la propiedad intelectual para el desarrollo comercial y la innovación tecnológica (1998)</t>
  </si>
  <si>
    <t>Seminario Regional OMPI/ASIPI sobre los desafíos de la propiedad intelectual (1998)</t>
  </si>
  <si>
    <t>Guyana</t>
  </si>
  <si>
    <t>Taller nacional sobre propiedad industrial y la protección de la biotecnología (1997)</t>
  </si>
  <si>
    <t>Seminario nacional sobre la protección internacional y la observancia en materia de indicaciones geográfica (1998)</t>
  </si>
  <si>
    <t>Seminario nacional sobre transferencia de tecnología y vinculación en la esfera de la biotecnología (1998)</t>
  </si>
  <si>
    <t>Seminario nacional sobre solución de controversias en materia de propiedad intelectual (1998)</t>
  </si>
  <si>
    <t>Santafé de Bogotá</t>
  </si>
  <si>
    <t>Medellín</t>
  </si>
  <si>
    <t>San José</t>
  </si>
  <si>
    <t>La Habana</t>
  </si>
  <si>
    <t>México</t>
  </si>
  <si>
    <t>Panamá</t>
  </si>
  <si>
    <t>Asunción</t>
  </si>
  <si>
    <t>Perú</t>
  </si>
  <si>
    <t xml:space="preserve">Reunión de expertos gubernamentales del MERCOSUR sobre circuitos integrados (1997) </t>
  </si>
  <si>
    <t>Seminario regional sobre la protección jurídica de los circuitos integrados para los países del MERCOSUR (1997)</t>
  </si>
  <si>
    <t>Seminario sobre los aspectos internacionales de la protección de la propiedad intelectual (1998)</t>
  </si>
  <si>
    <t>Seminario de la OMPI sobre propiedad intelectual (1998)</t>
  </si>
  <si>
    <t>Seminario regional sobre la protección jurídica de los circuitos integrados para los países del MERCOSUR (1998)</t>
  </si>
  <si>
    <t xml:space="preserve">Seminario nacional de la OMPI sobre propiedad industrial para empresarios y el Taller sobre la administración de marca (1997) </t>
  </si>
  <si>
    <t>Seminario OMPI/ASIPI sobre el papel del agente de propiedad industrial en América Latina y el Caribe (1997)</t>
  </si>
  <si>
    <t>Seminario nacional sobre propiedad intelectual (1996)</t>
  </si>
  <si>
    <t>Seminario nacional sobre propiedad industrial (1997)</t>
  </si>
  <si>
    <t>Seminario sobre la propiedad intelectual en los umbrales del año 2000 (1998)</t>
  </si>
  <si>
    <t>Seminario nacional de la OMPI sobre el Convenio de París y el Acuerdo sobre los ADPIC (1997)</t>
  </si>
  <si>
    <t>Taller nacional sobre formación de profesores en materia de propiedad intelectual (1997)</t>
  </si>
  <si>
    <t>Taller nacional sobre la redacción de solicitudes de patentes en el área de la biotecnología (1997)</t>
  </si>
  <si>
    <t>Taller regional de formación sobre procedimientos simplificados de patentes (1998)</t>
  </si>
  <si>
    <t>Seminario nacional sobre propiedad industrial dirigido a educadores y universitario (1998)</t>
  </si>
  <si>
    <t>Seminario sobre el Acuerdo sobre los ADPIC y el Convenio de París (1997)</t>
  </si>
  <si>
    <t>Seminario sobre el Acuerdo sobre los ADPIC (1996)</t>
  </si>
  <si>
    <t xml:space="preserve">Seminario regional sobre la protección jurídica de los dibujos y modelos industriales para los países del MERCOSUR (1997) </t>
  </si>
  <si>
    <t>Reunión de expertos gubernamentales del MERCOSUR sobre dibujos y modelos industriales (1998)</t>
  </si>
  <si>
    <t xml:space="preserve">Reunión regional de Jefes de Oficinas de Propiedad Industrial de los países de América Latina (1996) </t>
  </si>
  <si>
    <t>Primer Congreso latinoamericano sobre la protección de la propiedad industrial (1996)</t>
  </si>
  <si>
    <t>Curso nacional de introducción a la propiedad industrial (1996)</t>
  </si>
  <si>
    <t>Taller nacional sobre la protección legal de las indicaciones geográficas (1997)</t>
  </si>
  <si>
    <t>Seminario sobre Valorización de la propiedad intelectual (1998)</t>
  </si>
  <si>
    <t>Taller sobre registrabilidad de marcas (1998)</t>
  </si>
  <si>
    <t>Taller sobre derecho marcario (1997)</t>
  </si>
  <si>
    <t>Simposio regional acerca del Acuerdo sobre los Aspectos de los Derechos de Propiedad Intelectual relacionados con el Comercio (Acuerdo sobre los ADPIC) para los países de América Latina y el Caribe (1996)</t>
  </si>
  <si>
    <t>Taller sobre signos distintivos y denominaciones de origen, para funcionarios de las oficinas de propiedad industrial de los Países Andinos (1997)</t>
  </si>
  <si>
    <t>Simposio sobre Propiedad Intelectual y un Conversatorio sobre Marcas inauguración del Servicio Autónomo de la Propiedad Intelectual (SAPI) (1998)</t>
  </si>
  <si>
    <t>Bangladesh</t>
  </si>
  <si>
    <t>Brunei Darussalam</t>
  </si>
  <si>
    <t>China</t>
  </si>
  <si>
    <t>Beijing</t>
  </si>
  <si>
    <t>Shanghai</t>
  </si>
  <si>
    <t>Fiji</t>
  </si>
  <si>
    <t>Suva</t>
  </si>
  <si>
    <t>India</t>
  </si>
  <si>
    <t>Bangalore</t>
  </si>
  <si>
    <t xml:space="preserve"> </t>
  </si>
  <si>
    <t>Indonesia</t>
  </si>
  <si>
    <t>Luang Prabang</t>
  </si>
  <si>
    <t>Vientiane</t>
  </si>
  <si>
    <t>Shah Alam</t>
  </si>
  <si>
    <t>Kuala Lumpur</t>
  </si>
  <si>
    <t>Mongolia</t>
  </si>
  <si>
    <t>Myanmar</t>
  </si>
  <si>
    <t>Nepal</t>
  </si>
  <si>
    <t>Karachi</t>
  </si>
  <si>
    <t>Lahore</t>
  </si>
  <si>
    <t>Islamabad</t>
  </si>
  <si>
    <t>Port Moresby</t>
  </si>
  <si>
    <t>Quezon City</t>
  </si>
  <si>
    <t>Daeduk</t>
  </si>
  <si>
    <t>Samoa</t>
  </si>
  <si>
    <t>Apia</t>
  </si>
  <si>
    <t>Sri Lanka</t>
  </si>
  <si>
    <t>Negombo</t>
  </si>
  <si>
    <t>Colombo</t>
  </si>
  <si>
    <t>Bangkok</t>
  </si>
  <si>
    <t>Tonga</t>
  </si>
  <si>
    <t>Nuku’alofa</t>
  </si>
  <si>
    <t>Viet Nam</t>
  </si>
  <si>
    <t>Hanoi</t>
  </si>
  <si>
    <t>Phnom Penh</t>
  </si>
  <si>
    <t>Hyderabad</t>
  </si>
  <si>
    <t>Pune</t>
  </si>
  <si>
    <t>Nauru</t>
  </si>
  <si>
    <t>Vanuatu</t>
  </si>
  <si>
    <t>Argentina</t>
  </si>
  <si>
    <t>Buenos Aires</t>
  </si>
  <si>
    <t>Bahamas</t>
  </si>
  <si>
    <t>Barbados</t>
  </si>
  <si>
    <t>Bolivia</t>
  </si>
  <si>
    <t>La Paz</t>
  </si>
  <si>
    <t>Santa Cruz</t>
  </si>
  <si>
    <t>Rio</t>
  </si>
  <si>
    <t>Belo Horizonte</t>
  </si>
  <si>
    <t>Porto Alegre</t>
  </si>
  <si>
    <t>Vale dos Sinos</t>
  </si>
  <si>
    <t>Rio de Janeiro</t>
  </si>
  <si>
    <t>Chile</t>
  </si>
  <si>
    <t>Santiago</t>
  </si>
  <si>
    <t>Colombia</t>
  </si>
  <si>
    <t>Cartagena de Indias</t>
  </si>
  <si>
    <t>Paipa</t>
  </si>
  <si>
    <t>Manizales</t>
  </si>
  <si>
    <t>Barranquilla</t>
  </si>
  <si>
    <t>Costa Rica</t>
  </si>
  <si>
    <t>Cuba</t>
  </si>
  <si>
    <t>Dominica</t>
  </si>
  <si>
    <t>Santo Domingo</t>
  </si>
  <si>
    <t>Ecuador</t>
  </si>
  <si>
    <t>Quito</t>
  </si>
  <si>
    <t>Guayaquil</t>
  </si>
  <si>
    <t>El Salvador</t>
  </si>
  <si>
    <t>San Salvador</t>
  </si>
  <si>
    <t>Guatemala</t>
  </si>
  <si>
    <t>Antigua</t>
  </si>
  <si>
    <t>Honduras</t>
  </si>
  <si>
    <t>Jamaica</t>
  </si>
  <si>
    <t>Kingston</t>
  </si>
  <si>
    <t>Colima</t>
  </si>
  <si>
    <t>Nicaragua</t>
  </si>
  <si>
    <t>Managua</t>
  </si>
  <si>
    <t>Paraguay</t>
  </si>
  <si>
    <t>Lima</t>
  </si>
  <si>
    <t>Castries</t>
  </si>
  <si>
    <t>Suriname</t>
  </si>
  <si>
    <t>Uruguay</t>
  </si>
  <si>
    <t>Montevideo</t>
  </si>
  <si>
    <t>Punta del Este</t>
  </si>
  <si>
    <t>Venezuela</t>
  </si>
  <si>
    <t>Caracas</t>
  </si>
  <si>
    <t>Córdoba</t>
  </si>
  <si>
    <t>Angola</t>
  </si>
  <si>
    <t>Luanda</t>
  </si>
  <si>
    <t>Benin</t>
  </si>
  <si>
    <t>Cotonou</t>
  </si>
  <si>
    <t>Botswana</t>
  </si>
  <si>
    <t>Gaborone</t>
  </si>
  <si>
    <t>Burkina Faso</t>
  </si>
  <si>
    <t>Burundi</t>
  </si>
  <si>
    <t>Praia</t>
  </si>
  <si>
    <t>Bangui</t>
  </si>
  <si>
    <t>Chad</t>
  </si>
  <si>
    <t>Congo</t>
  </si>
  <si>
    <t>Côte d’Ivoire</t>
  </si>
  <si>
    <t>Eritrea</t>
  </si>
  <si>
    <t>Libreville</t>
  </si>
  <si>
    <t>Ghana</t>
  </si>
  <si>
    <t>Guinea</t>
  </si>
  <si>
    <t>Conakry</t>
  </si>
  <si>
    <t>Guinea-Bissau</t>
  </si>
  <si>
    <t>Kenya</t>
  </si>
  <si>
    <t>Nairobi</t>
  </si>
  <si>
    <t>Lesotho</t>
  </si>
  <si>
    <t>Maseru</t>
  </si>
  <si>
    <t>Liberia</t>
  </si>
  <si>
    <t>Madagascar</t>
  </si>
  <si>
    <t>Toamasina</t>
  </si>
  <si>
    <t>Malawi</t>
  </si>
  <si>
    <t>Lilongwe</t>
  </si>
  <si>
    <t>Blantyre</t>
  </si>
  <si>
    <t>Bamako</t>
  </si>
  <si>
    <t>Mauritania</t>
  </si>
  <si>
    <t>Mozambique</t>
  </si>
  <si>
    <t>Maputo</t>
  </si>
  <si>
    <t>Namibia</t>
  </si>
  <si>
    <t>Zinder</t>
  </si>
  <si>
    <t>Niamey</t>
  </si>
  <si>
    <t>Nigeria</t>
  </si>
  <si>
    <t>Rwanda</t>
  </si>
  <si>
    <t>Senegal</t>
  </si>
  <si>
    <t>Seychelles</t>
  </si>
  <si>
    <t>Mahé</t>
  </si>
  <si>
    <t>Pretoria</t>
  </si>
  <si>
    <t>Togo</t>
  </si>
  <si>
    <t>Lomé</t>
  </si>
  <si>
    <t>Uganda</t>
  </si>
  <si>
    <t>Zambia</t>
  </si>
  <si>
    <t>Lusaka</t>
  </si>
  <si>
    <t>Zimbabwe</t>
  </si>
  <si>
    <t>Harare</t>
  </si>
  <si>
    <t>Victoria Falls</t>
  </si>
  <si>
    <t>Antananarivo</t>
  </si>
  <si>
    <t>Manama</t>
  </si>
  <si>
    <t>Djibouti</t>
  </si>
  <si>
    <t>Beirut</t>
  </si>
  <si>
    <t>Kuwait</t>
  </si>
  <si>
    <t>Casablanca</t>
  </si>
  <si>
    <t>Rabat</t>
  </si>
  <si>
    <t>Muscat</t>
  </si>
  <si>
    <t>Doha</t>
  </si>
  <si>
    <t>Sfax</t>
  </si>
  <si>
    <t>Sousse</t>
  </si>
  <si>
    <t>Abu Dhabi</t>
  </si>
  <si>
    <t>Dubai</t>
  </si>
  <si>
    <t>Qatar</t>
  </si>
  <si>
    <t>Yemen</t>
  </si>
  <si>
    <t>Kiribati</t>
  </si>
  <si>
    <t>X</t>
  </si>
  <si>
    <t>X (1997)</t>
  </si>
  <si>
    <t>X (1996/1998)</t>
  </si>
  <si>
    <t>X (1998)</t>
  </si>
  <si>
    <t xml:space="preserve">X (1996) </t>
  </si>
  <si>
    <t>Gambia</t>
  </si>
  <si>
    <t>X (1996)</t>
  </si>
  <si>
    <t>Somalia</t>
  </si>
  <si>
    <t>ARIPO</t>
  </si>
  <si>
    <t>OAPI</t>
  </si>
  <si>
    <t>SADC</t>
  </si>
  <si>
    <t>X (1996/1997/1998)</t>
  </si>
  <si>
    <t>X (1996/1997)</t>
  </si>
  <si>
    <t>X (1997/1998)</t>
  </si>
  <si>
    <t xml:space="preserve">X </t>
  </si>
  <si>
    <t>X (1997/1999)</t>
  </si>
  <si>
    <t>X (1997/ 1998)</t>
  </si>
  <si>
    <t>Panama</t>
  </si>
  <si>
    <t>Nombre del país</t>
  </si>
  <si>
    <t>Reuniones organizadas</t>
  </si>
  <si>
    <t>Participación en las reuniones</t>
  </si>
  <si>
    <t>Título de la reunión</t>
  </si>
  <si>
    <t>Lugar</t>
  </si>
  <si>
    <t>Número de países participantes</t>
  </si>
  <si>
    <t>Número de participantes</t>
  </si>
  <si>
    <t>Extranjeros</t>
  </si>
  <si>
    <t>Nacionales</t>
  </si>
  <si>
    <t>Interregionales</t>
  </si>
  <si>
    <t>Regionales</t>
  </si>
  <si>
    <t>Subregionales</t>
  </si>
  <si>
    <t>Mesa Redonda nacional de la OMPI sobre propiedad industrial (1996)</t>
  </si>
  <si>
    <t>Coloquio regional africano sobre el Acuerdo sobre los ADPIC (1997)</t>
  </si>
  <si>
    <t>Taller técnico subregional de la OMPI sobre administración colectiva de los derechos de los intérpretes o ejecutantes (1998)</t>
  </si>
  <si>
    <t>Seminario nacional de la OMPI sobre derecho de autor y derechos conexos (1997)</t>
  </si>
  <si>
    <t>Curso regional africano de la OMPI de introducción general a la propiedad industrial para países de habla francesa del África (1996)</t>
  </si>
  <si>
    <t>Seminario nacional de la OMPI sobre el Acuerdo sobre los ADPIC y otras cuestiones de propiedad industrial (1999)</t>
  </si>
  <si>
    <t>Seminario regional de la OMPI sobre la protección y el uso de las indicaciones geográficas en el comercio (1996)</t>
  </si>
  <si>
    <t>Seminario nacional sobre propiedad industrial (1998)</t>
  </si>
  <si>
    <t>Camerún</t>
  </si>
  <si>
    <t>Cabo Verde</t>
  </si>
  <si>
    <t>Mesa redonda sobre propiedad industrial (1997)</t>
  </si>
  <si>
    <t>República Centroafricana</t>
  </si>
  <si>
    <t>Seminario nacional de la OMPI sobre propiedad industrial (1997)</t>
  </si>
  <si>
    <t>Seminario regional de la OMPI sobre derecho de autor y derechos conexos para países de habla portuguesa (1996)</t>
  </si>
  <si>
    <t>Seminario nacional de la OMPI sobre propiedad industrial (1998)</t>
  </si>
  <si>
    <t>Seminario nacional de la OMPI sobre propiedad industrial (1999)</t>
  </si>
  <si>
    <t>Seminario nacional de la OMPI sobre propiedad industrial (1996)</t>
  </si>
  <si>
    <t>Simposio conjunto OMPI-OMC sobre la aplicación del Acuerdo sobre los ADPIC (1999)</t>
  </si>
  <si>
    <t>Seminario nacional de la OMPI sobre derecho de autor y derechos conexos (1996)</t>
  </si>
  <si>
    <t>Seminario nacional de la OMPI sobre derecho de autor y derechos conexos (1998)</t>
  </si>
  <si>
    <t>Seminario nacional sobre derecho de autor (1999)</t>
  </si>
  <si>
    <t>Comoras</t>
  </si>
  <si>
    <t>Simposio regional africano ("Megasimposio") de la OMPI sobre las repercusiones del Acuerdo sobre los ADPIC (1996)</t>
  </si>
  <si>
    <t>Abidján</t>
  </si>
  <si>
    <t>República Democrática del Congo</t>
  </si>
  <si>
    <t>Guinea Ecuatorial</t>
  </si>
  <si>
    <t>Etiopía</t>
  </si>
  <si>
    <t xml:space="preserve">Taller nacional de la OMPI para abogados de patentes </t>
  </si>
  <si>
    <t>Seminario nacional sobre propiedad industrial  (1999)</t>
  </si>
  <si>
    <t>Addis Abeba</t>
  </si>
  <si>
    <t>Gabón</t>
  </si>
  <si>
    <t>Seminario regional de la OMPI sobre la promoción de la propiedad industrial para jefes de estructuras nacionales de enlace de los países miembros de la OAPI (1997)</t>
  </si>
  <si>
    <t xml:space="preserve">Seminario nacional de la OMPI sobre la aplicación del Acuerdo sobre los ADPIC (1999) </t>
  </si>
  <si>
    <t>Curso regional de la OMPI de introducción general a la propiedad industrial (1997)</t>
  </si>
  <si>
    <t>Curso africano de la OMPI de introducción a la propiedad industrial para países de habla inglesa (1996)</t>
  </si>
  <si>
    <t>Seminario regional de la OMPI sobre derecho de autor y derechos conexos para expertos de países de la SADC (1996)</t>
  </si>
  <si>
    <t>Coloquio sobre la protección de los derechos de los artistas intérpretes o ejecutantes de países africanos de habla inglesa (1998)</t>
  </si>
  <si>
    <t>Malí</t>
  </si>
  <si>
    <t>Seminario nacional de la OMPI sobre el marco jurídico e institucional de la propiedad industrial (1996)</t>
  </si>
  <si>
    <t>Reunión OMPI/ISESCO para lograr una mayor conciencia de la importancia del derecho de autor y los derechos conexos en los Estados miembros de la ISESCO (1996)</t>
  </si>
  <si>
    <t>Seminario subregional de la OMPI sobre la protección y el uso de las marcas y las indicaciones geográficas en el comercio (1997)</t>
  </si>
  <si>
    <t>Simposio subregional de la OMPI sobre el papel de las oficinas de derecho de autor en la aplicación del Acuerdo sobre los ADPIC (1998)</t>
  </si>
  <si>
    <t>Mauricio</t>
  </si>
  <si>
    <t>Mesa redonda nacional de la OMPI sobre propiedad industrial (1996)</t>
  </si>
  <si>
    <t>Níger</t>
  </si>
  <si>
    <t>Seminario nacional de la OMPI sobre promoción de la actividad inventiva</t>
  </si>
  <si>
    <t>Seminario regional de la OMPI sobre la concesión de licencias como medio de adquisición de tecnología (1996)</t>
  </si>
  <si>
    <t>Santo Tomé y Príncipe</t>
  </si>
  <si>
    <t>Seminario regional sobre apoyo a los inventores africanos (1998)</t>
  </si>
  <si>
    <t>Sierra Leona</t>
  </si>
  <si>
    <t>Sudáfrica</t>
  </si>
  <si>
    <t>Coloquio regional de la OMPI sobre la enseñanza del derecho de propiedad intelectual (1998)</t>
  </si>
  <si>
    <t>Swazilandia</t>
  </si>
  <si>
    <t>Seminario regional de la OMPI sobre los derechos de los artistas intérpretes o ejecutantes en los países africanos de habla francesa (1997)</t>
  </si>
  <si>
    <t>Reunión regional de la OMPI sobre la enseñanza de la propiedad intelectual en las universidades y escuelas secundarias (1999)</t>
  </si>
  <si>
    <t>Seminario regional de la OMPI sobre procedimientos de automatización en la clasificación de la propiedad industrial y armonización de los Protocolos de ARIPO con el Acuerdo sobre los ADPIC (1997)</t>
  </si>
  <si>
    <t>Curso de introducción al Acuerdo sobre los ADPIC y demás aspectos de la propiedad intelectual (1998)</t>
  </si>
  <si>
    <t>Simposio subregional de la OMPI sobre la aplicación del Acuerdo sobre los ADPIC hasta el año 2000 (1999)</t>
  </si>
  <si>
    <t>SUBTOTAL</t>
  </si>
  <si>
    <t>República Unida de Tanzanía</t>
  </si>
  <si>
    <t>Becas concedidas</t>
  </si>
  <si>
    <t>A largo plazo</t>
  </si>
  <si>
    <t>A corto plazo</t>
  </si>
  <si>
    <t>Visitas de estudio emprendidas</t>
  </si>
  <si>
    <t>Formación en el empleo impartida</t>
  </si>
  <si>
    <t>Becas en la OMPI</t>
  </si>
  <si>
    <t>Otros (especificar)</t>
  </si>
  <si>
    <t>Sudán</t>
  </si>
  <si>
    <t>Argelia</t>
  </si>
  <si>
    <t>Seminario nacional de la OMPI sobre propiedad intelectual y el Acuerdo sobre los ADPIC (1998)</t>
  </si>
  <si>
    <t>Argel</t>
  </si>
  <si>
    <t>Bahrein</t>
  </si>
  <si>
    <t>Seminario nacional de la OMPI sobre los ADPIC (Arbitraje) (1997)</t>
  </si>
  <si>
    <t>Seminario subregional de la OMPI para los países del GCC sobre los ADPIC (1998)</t>
  </si>
  <si>
    <t>Seminario nacional de la OMPI sobre propiedad intelectual (1998)</t>
  </si>
  <si>
    <t>Egipto</t>
  </si>
  <si>
    <t>Simposio de la OMPI sobre propiedad intelectual para los países árabes (1996)</t>
  </si>
  <si>
    <t>El Cairo</t>
  </si>
  <si>
    <t>Seminario nacional de la OMPI sobre marcas (1996)</t>
  </si>
  <si>
    <t>Seminario regional afroárabe de la OMPI sobre la enseñanza del derecho de propiedad intelectual (1996)</t>
  </si>
  <si>
    <t>Seminario nacional de la OMPI sobre el uso eficaz de las innovaciones e invenciones (1997)</t>
  </si>
  <si>
    <t>Seminario sobre derecho de autor en la región de los países árabes (1998)</t>
  </si>
  <si>
    <t>Seminario de la OMPI sobre concesión de licencias de propiedad intelectual y solución de controversias (1998)</t>
  </si>
  <si>
    <t>Taller regional de la OMPI para los países árabes sobre la tecnología de la información y los derechos de propiedad intelectual (1998)</t>
  </si>
  <si>
    <t>Jordania</t>
  </si>
  <si>
    <t>Megareunión para los países árabes sobre los ADPIC (1997)</t>
  </si>
  <si>
    <t>Ammán</t>
  </si>
  <si>
    <t>Líbano</t>
  </si>
  <si>
    <t>Semianrio nacional de la OMPI sobre propiedad intelectual (1997)</t>
  </si>
  <si>
    <t>Jamahiriya Árabe Libia</t>
  </si>
  <si>
    <t>Trípoli</t>
  </si>
  <si>
    <t>Marruecos</t>
  </si>
  <si>
    <t>Seminario nacional de la OMPI sobre el Acuerdo sobre los ADPIC y la falsificación (1996)</t>
  </si>
  <si>
    <t>Seminario nacional de la OMPI sobre la enseñanza del derecho de propiedad intelectual (1997)</t>
  </si>
  <si>
    <t>Simposio regional OMPI/ISESCO sobre los ADPIC (1997)</t>
  </si>
  <si>
    <t>Seminario regional árabe de la OMPI sobre marcas (1997)</t>
  </si>
  <si>
    <t>Seminario nacional de la OMPI para jueces (1998)</t>
  </si>
  <si>
    <t>Seminario nacional de la OMPI sobre la concesión de licencias y la transferencia de tecnología (1998)</t>
  </si>
  <si>
    <t>Omán</t>
  </si>
  <si>
    <t>Seminario nacional de la OMPI sobre propiedad intelectual (1996)</t>
  </si>
  <si>
    <t>Seminario subregional de la OMPI sobre los ADPIC (1997)</t>
  </si>
  <si>
    <t>Seminario nacional de la OMPI sobre concesión de licencias y transferencia de tecnología (1998)</t>
  </si>
  <si>
    <t>Simposio regional árabe de la OMPI sobre la importancia económica de la propiedad intelectual (1999)</t>
  </si>
  <si>
    <t>Arabia Saudita</t>
  </si>
  <si>
    <t>Jartum</t>
  </si>
  <si>
    <t>Seminario nacional de la OMPI sobre el Acuerdo sobre los ADPIC (1999)</t>
  </si>
  <si>
    <t>Siria</t>
  </si>
  <si>
    <t>Seminario regional árabe de la OMPI sobre proopiedad industrial (1996)</t>
  </si>
  <si>
    <t>Damasco</t>
  </si>
  <si>
    <t>Túnez</t>
  </si>
  <si>
    <t>Seminario nacional de la OMPI sobre propiedad industrial y los ADPIC (1997)</t>
  </si>
  <si>
    <t>Taller nacional de la OMPI sobre invenciones e innovaciones (1998)</t>
  </si>
  <si>
    <t>Taller nacional de la OMPI sobre propiedad intelectual y los ADPIC (1998)</t>
  </si>
  <si>
    <t>Simposio afroárabe de la OMPI sur sobre derecho de autor y derechos conexos (1998)</t>
  </si>
  <si>
    <t>Emiratos Árabes Unidos</t>
  </si>
  <si>
    <t>Seminario nacional de la OMPI sobre los ADPIC (1997)</t>
  </si>
  <si>
    <t>Taller de formaciónn de la OMPI sobre marcas (1997)</t>
  </si>
  <si>
    <t>Taller nacional de la OMPI sobre marcas (1997)</t>
  </si>
  <si>
    <t>Seminario regional de la OMPI sobre propiedad industrial (1997)</t>
  </si>
  <si>
    <t>Programa de diplomas WIPO/GIIL (1998)</t>
  </si>
  <si>
    <t>Seminario nacional de la OMPI sobre propiedad intelectual (1997)</t>
  </si>
  <si>
    <t>Sana</t>
  </si>
  <si>
    <t>Simposio de la OMPI sobre derecho de autor y derechos conexos (1998)</t>
  </si>
  <si>
    <t>Mumbay</t>
  </si>
  <si>
    <t>Afghanistán</t>
  </si>
  <si>
    <t>Antigua y Barbuda</t>
  </si>
  <si>
    <t>Belice</t>
  </si>
  <si>
    <t>Curso regional de la OMPI sobre derecho de autor y derechos conexos para editores de América Latina (1996)</t>
  </si>
  <si>
    <t>Seminario nacional de la OMPI sobre administración colectiva del derecho de autor (1997)</t>
  </si>
  <si>
    <t>Brasil</t>
  </si>
  <si>
    <t>Seminario regional de la OMPI sobre la protección del derecho de autor en el entorno académico (1996)</t>
  </si>
  <si>
    <t>Seminario regional de la OMPI sobre derecho de autor y derechos conexos para periodistas de países lationamericanos (1997)</t>
  </si>
  <si>
    <t>Seminario nacional de la OMPI sobre derecho de autor y derechos conexos para editores de música (1997)</t>
  </si>
  <si>
    <t>II Seminario regional de la OMPI sobre reprografía para países de América Latina y el Caribe (1997)</t>
  </si>
  <si>
    <t>Seminario regional de la OMPI para países de América Latina sobre los nuevos tratados de la OMPI sobre derecho de autor y derechos conexos (WCT y WPPT) (1998)</t>
  </si>
  <si>
    <t>Seminario nacional de la OMPI sobre la promoción del uso de la propiedad intelectual en las universidades (1998)</t>
  </si>
  <si>
    <t>Curso regional académico OMPI/SGAE sobre derecho de autor y derechos conexos para países de América Latina y el Caribe (1998)</t>
  </si>
  <si>
    <t>República Dominicana</t>
  </si>
  <si>
    <t>Curso OMPI/SGAE sobre derecho de autor y derechos conexos para países de América Latina “El Acuerdo sobre los ADPIC y su impacto en la protección internacional del derecho de autor y de los derechos conexos (1996)</t>
  </si>
  <si>
    <t>Granada</t>
  </si>
  <si>
    <t xml:space="preserve">Haití </t>
  </si>
  <si>
    <t>Dos seminarios nacionales de la OMPI sobre el Acuerdo sobre los ADPIC (1996)</t>
  </si>
  <si>
    <t>Taller subregional de la OMPI sobre la invención y la innovación en el desarrollo económico</t>
  </si>
  <si>
    <t>Uagadugú</t>
  </si>
  <si>
    <t>Yaundé</t>
  </si>
  <si>
    <t>Duala</t>
  </si>
  <si>
    <t>Nyamena</t>
  </si>
  <si>
    <t>Seminario regional de la OMPI sobre el procedimiento de automatización de la clasificación de la propiedad industrial y la armonización de los Protocolos de la ARIPO con el Acuerdo sobre los ADPIC (1997)</t>
  </si>
  <si>
    <t>Seminario nacional de la OMPI sobre administración colectiva (1998)</t>
  </si>
  <si>
    <t>Taller técnico de la OMPI sobre administración colectiva de los derechos de los artistas intérpretes o ejecutantes en los países de la Comunidad de Desarrollo del África Meridional (SADC) (1998)</t>
  </si>
  <si>
    <t>Reunión regional de la OMPI para los países árabes de consulta sobre la aplicación del Acuerdo sobre los ADPIC (1998)</t>
  </si>
  <si>
    <t>Conferencia regional árabe de la OMPI sobre propiedad intelectual (1998)</t>
  </si>
  <si>
    <t>Seminario subregional de la OMPI sobre propiedad intelectual para los países del Consejo para la Cooperación en el Golfo (CCG) (1996)</t>
  </si>
  <si>
    <t>Reunión de expertos OMPI/MERCOSUR sobre derecho de autor y derechos conexos (1998)</t>
  </si>
  <si>
    <t xml:space="preserve">Seminario regional OMPI/SIECA sobre administración colectiva del derecho de autor y derechos conexos para el Istmo Centroamericano (1998) </t>
  </si>
  <si>
    <t>Seminario regional OMPI/SIECA para profesores de derecho de autor y derechos conexos del Istmo Centroamericano (1998)</t>
  </si>
  <si>
    <t>Saint Kitts y Nevis</t>
  </si>
  <si>
    <t>Dacca</t>
  </si>
  <si>
    <t>Seminario nacional sobre las implicaciones del Acuerdo sobre los Aspectos de los Derechos de Propiedad Intelectual relacionados con el Comercio (ADPIC) (1997)</t>
  </si>
  <si>
    <t>Seminario regional asiático de la OMPI sobre las implicaciones de la propiedad intelectual y el Acuerdo sobre los ADPIC para los países menos adelantados  (1998)</t>
  </si>
  <si>
    <t>Simposio subregional asiático sobre las implicaciones de la propiedad intelectual y los ADPIC (1997)</t>
  </si>
  <si>
    <t>Mesa redonda subregional sobre las implicaciones de la zona de libre comercio ASEAN (AFTA) en los sistemas de propiedad intelectual (1997)</t>
  </si>
  <si>
    <t>Seminario nacional de la OMPI sobre las implicaciones del Acuerdos sobre los  ADPIC (1996)</t>
  </si>
  <si>
    <t>Seminario nacional sobre las implicaciones del Acuerdo sobre los ADPIC (1996)</t>
  </si>
  <si>
    <t>Seminario regional sobre las implicaciones del Acuerdo sobre los ADPIC para las empresas (1996)</t>
  </si>
  <si>
    <t>Fórum internacional sobre las implicaciones del Acuerdo sobre los ADPIC para los sistemas de propiedad intelectual (1997)</t>
  </si>
  <si>
    <t>Seminario nacional de la OMPI sobre al Acuerdo sobre los ADPIC y sus implicaciones en las empresas comerciales (1996)</t>
  </si>
  <si>
    <t>Mesa redonda regional asiática sobre las implicaciones del Acuerdo sobre los ADPIC (1997)</t>
  </si>
  <si>
    <t>Seminario regional OMPI/ ASEAN sobre la gestión de la información sobre  propiedad industrial (1996)</t>
  </si>
  <si>
    <t>Simposio regional asiático de la OMPI sobre las implicaciones del Acuerdo sobre los ADPIC ("Megasimposio") (1996)</t>
  </si>
  <si>
    <t>Seminario subregional sobre la propiedad intelectual en el desarrollo cultural y económico (1998)</t>
  </si>
  <si>
    <t xml:space="preserve">Ciudad Ho Chi Minh </t>
  </si>
  <si>
    <t>Seminario  nacional de la OMPI sobre derecho de autor y derechos conexos “Las nuevas tendencias del derecho de autor, los productores de fonogramas y los organismos de radiodifusión” (1996)</t>
  </si>
  <si>
    <t>Seminario nacional itinerante de la OMPI sobre propiedad industrial  (1998)</t>
  </si>
  <si>
    <t>Curso regional de introducción general a la propiedad industrial (1998)</t>
  </si>
  <si>
    <t>Dakar</t>
  </si>
  <si>
    <t>Curso africano de introducción a la propiedad industrial (1997)</t>
  </si>
  <si>
    <t>Mbabane</t>
  </si>
  <si>
    <t>14 + ARIPO</t>
  </si>
  <si>
    <t>17 + OUA</t>
  </si>
  <si>
    <t>Taller regional asiático de la OMPI sobre propiedad industrial para la infraestructura legislativa (1997)</t>
  </si>
  <si>
    <t>Yakarta</t>
  </si>
  <si>
    <t>Ulán Bator</t>
  </si>
  <si>
    <t>Rangún</t>
  </si>
  <si>
    <t>Seminario regional asiático sobre los "Tratados de Internet":  el WCT y el WPPT (1998)</t>
  </si>
  <si>
    <t>Chiang Mai</t>
  </si>
  <si>
    <t>Mesa redonda regional asiática de la OMPI sobre la gestión colectiva del derecho de autor y los derechos conexos (1998)</t>
  </si>
  <si>
    <t xml:space="preserve">República Popular Democrática de Corea </t>
  </si>
  <si>
    <t>República Democrática Popular Lao</t>
  </si>
  <si>
    <t>X (1997/1998/1999)</t>
  </si>
  <si>
    <t>Seminario regional sobre reprografía para países latinoamericanos (1999)</t>
  </si>
  <si>
    <t>Bridgetown</t>
  </si>
  <si>
    <t>Seminario sobre el fortalecimiento de la capacidad nacional (1998)</t>
  </si>
  <si>
    <t>Taller sobre propiedad intelectual para diplomáticos (1996)</t>
  </si>
  <si>
    <t>Brasilia</t>
  </si>
  <si>
    <t>Taller regional sobre información en materia de propiedad industrial para los países de América Latina (1997)</t>
  </si>
  <si>
    <t>Taller sobre propiedad intelectual para la Universidad de las Indias Occidentales (1998) (1998)</t>
  </si>
  <si>
    <t>Tercera Reunión de la OMPI de Directores de Oficinas de propiedad intelectual de países del Caribe (1998)</t>
  </si>
  <si>
    <t>Sao Paulo</t>
  </si>
  <si>
    <t>Seminario nacional sobre propiedad intelectual para Universidades (1998)</t>
  </si>
  <si>
    <t>Seminario nacional sobre el marco jurídico internacional para la protección de la propiedad industrial:  el Convenio de París y el Acuerdo sobre los ADPIC (1996)</t>
  </si>
  <si>
    <t>Simposio Regional de la OMPI para los Países de América Latina y el Caribe relativo a la importancia económica de la propiedad intelectual y a la observancia de derechos en el Acuerdo sobre los ADPIC (1997)</t>
  </si>
  <si>
    <t>Reunión de Directores de Oficinas de derecho de autor de América Latina (1999)</t>
  </si>
  <si>
    <t>Reunión de Directores de Oficinas de derecho de autor de Países Iberoamericanos (1999)</t>
  </si>
  <si>
    <t>Taller subregional sobre la coordinación de los sistemas informáticos para países centroamericanos (1996)</t>
  </si>
  <si>
    <t>Seminario nacional itinerante sobre promoción de la innovación y la información de patentes (1997)</t>
  </si>
  <si>
    <t>Curso nacional de la OMPI sobre DA/DC (1996)</t>
  </si>
  <si>
    <t>Seminario nacional sobre la protección jurídica de las indicaciones geográficas (1997)</t>
  </si>
  <si>
    <t>Colombia (cont.)</t>
  </si>
  <si>
    <t>Brasil (cont.)</t>
  </si>
  <si>
    <t>[Sigue el Anexo IV]</t>
  </si>
  <si>
    <t>y Bahr Dar</t>
  </si>
  <si>
    <t>Nazareth</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</si>
</sst>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s>
  <fonts count="6">
    <font>
      <sz val="10"/>
      <name val="Arial"/>
      <family val="0"/>
    </font>
    <font>
      <sz val="9"/>
      <name val="Times New Roman"/>
      <family val="1"/>
    </font>
    <font>
      <sz val="9"/>
      <name val="Arial"/>
      <family val="0"/>
    </font>
    <font>
      <u val="single"/>
      <sz val="10"/>
      <color indexed="12"/>
      <name val="Arial"/>
      <family val="0"/>
    </font>
    <font>
      <sz val="10"/>
      <name val="Times New Roman"/>
      <family val="1"/>
    </font>
    <font>
      <b/>
      <sz val="9"/>
      <name val="Times New Roman"/>
      <family val="1"/>
    </font>
  </fonts>
  <fills count="2">
    <fill>
      <patternFill/>
    </fill>
    <fill>
      <patternFill patternType="gray125"/>
    </fill>
  </fills>
  <borders count="21">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xf>
    <xf numFmtId="0" fontId="1" fillId="0" borderId="6" xfId="0" applyFont="1" applyBorder="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xf>
    <xf numFmtId="0" fontId="1" fillId="0" borderId="3" xfId="0" applyFont="1" applyBorder="1" applyAlignment="1">
      <alignment horizontal="center" vertical="center" wrapText="1" shrinkToFit="1"/>
    </xf>
    <xf numFmtId="0" fontId="1" fillId="0" borderId="1"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vertical="top"/>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vertical="top"/>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vertical="top"/>
    </xf>
    <xf numFmtId="0" fontId="1" fillId="0" borderId="0" xfId="0" applyFont="1" applyBorder="1" applyAlignment="1">
      <alignment horizontal="center"/>
    </xf>
    <xf numFmtId="0" fontId="1" fillId="0" borderId="2" xfId="0" applyFont="1" applyBorder="1" applyAlignment="1">
      <alignment horizontal="left" vertical="center" wrapText="1"/>
    </xf>
    <xf numFmtId="0" fontId="1" fillId="0" borderId="2" xfId="0" applyFont="1" applyBorder="1" applyAlignment="1">
      <alignment vertical="top"/>
    </xf>
    <xf numFmtId="0" fontId="1" fillId="0" borderId="8" xfId="0" applyFont="1" applyBorder="1" applyAlignment="1">
      <alignment horizontal="center" vertical="center"/>
    </xf>
    <xf numFmtId="0" fontId="1" fillId="0" borderId="5" xfId="0" applyFont="1" applyBorder="1" applyAlignment="1">
      <alignment horizontal="center" vertical="center" wrapText="1" shrinkToFit="1"/>
    </xf>
    <xf numFmtId="0" fontId="1" fillId="0" borderId="2" xfId="0" applyFont="1" applyBorder="1" applyAlignment="1">
      <alignment horizontal="center" vertical="top"/>
    </xf>
    <xf numFmtId="0" fontId="1" fillId="0" borderId="5" xfId="0" applyFont="1" applyBorder="1" applyAlignment="1">
      <alignment horizontal="center" vertical="top" wrapText="1"/>
    </xf>
    <xf numFmtId="0" fontId="1" fillId="0" borderId="3" xfId="0" applyFont="1" applyBorder="1" applyAlignment="1">
      <alignment vertical="top" wrapText="1"/>
    </xf>
    <xf numFmtId="0" fontId="1" fillId="0" borderId="3" xfId="0" applyFont="1" applyBorder="1" applyAlignment="1">
      <alignment vertical="center"/>
    </xf>
    <xf numFmtId="0" fontId="1" fillId="0" borderId="2" xfId="0" applyFont="1" applyBorder="1" applyAlignment="1">
      <alignment vertical="center"/>
    </xf>
    <xf numFmtId="0" fontId="1" fillId="0" borderId="5" xfId="0" applyFont="1" applyBorder="1" applyAlignment="1">
      <alignment horizontal="center" wrapText="1"/>
    </xf>
    <xf numFmtId="0" fontId="1" fillId="0" borderId="5" xfId="0" applyFont="1" applyBorder="1" applyAlignment="1">
      <alignment horizontal="center" vertical="top"/>
    </xf>
    <xf numFmtId="0" fontId="1" fillId="0" borderId="0" xfId="0" applyFont="1" applyBorder="1" applyAlignment="1">
      <alignment/>
    </xf>
    <xf numFmtId="0" fontId="1" fillId="0" borderId="9" xfId="0" applyFont="1" applyBorder="1" applyAlignment="1">
      <alignment/>
    </xf>
    <xf numFmtId="0" fontId="1" fillId="0" borderId="9" xfId="0" applyFont="1" applyBorder="1"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center" vertical="top" wrapText="1"/>
    </xf>
    <xf numFmtId="0" fontId="2" fillId="0" borderId="0" xfId="0" applyFont="1" applyAlignment="1">
      <alignment/>
    </xf>
    <xf numFmtId="0" fontId="1" fillId="0" borderId="5" xfId="0" applyFont="1" applyBorder="1" applyAlignment="1">
      <alignment horizontal="center" vertical="center" wrapText="1"/>
    </xf>
    <xf numFmtId="0" fontId="4" fillId="0" borderId="0" xfId="0" applyFont="1" applyAlignment="1">
      <alignment/>
    </xf>
    <xf numFmtId="0" fontId="1" fillId="0" borderId="0" xfId="0" applyNumberFormat="1" applyFont="1" applyAlignment="1">
      <alignment horizontal="center"/>
    </xf>
    <xf numFmtId="0" fontId="4" fillId="0" borderId="3" xfId="0" applyFont="1" applyBorder="1" applyAlignment="1">
      <alignment/>
    </xf>
    <xf numFmtId="0" fontId="4" fillId="0" borderId="3" xfId="0" applyFont="1" applyBorder="1" applyAlignment="1">
      <alignment horizontal="center" vertical="center"/>
    </xf>
    <xf numFmtId="0" fontId="4" fillId="0" borderId="3" xfId="0" applyFont="1" applyBorder="1" applyAlignment="1">
      <alignment horizontal="center"/>
    </xf>
    <xf numFmtId="0" fontId="1" fillId="0" borderId="5" xfId="0" applyNumberFormat="1" applyFont="1" applyBorder="1" applyAlignment="1">
      <alignment horizontal="center" vertical="center"/>
    </xf>
    <xf numFmtId="0" fontId="1" fillId="0" borderId="3" xfId="0" applyNumberFormat="1" applyFont="1" applyBorder="1" applyAlignment="1">
      <alignment horizontal="center"/>
    </xf>
    <xf numFmtId="0" fontId="1" fillId="0" borderId="0" xfId="0" applyNumberFormat="1" applyFont="1" applyAlignment="1">
      <alignment/>
    </xf>
    <xf numFmtId="0" fontId="4" fillId="0" borderId="0" xfId="0" applyFont="1" applyBorder="1" applyAlignment="1">
      <alignment/>
    </xf>
    <xf numFmtId="0" fontId="1" fillId="0" borderId="5" xfId="0" applyFont="1" applyBorder="1" applyAlignment="1">
      <alignment vertical="top" wrapText="1"/>
    </xf>
    <xf numFmtId="0" fontId="1" fillId="0" borderId="2" xfId="0" applyFont="1" applyBorder="1" applyAlignment="1">
      <alignment vertical="top" wrapText="1"/>
    </xf>
    <xf numFmtId="0" fontId="1" fillId="0" borderId="2"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1" xfId="0" applyFont="1" applyBorder="1" applyAlignment="1">
      <alignment vertical="top" wrapText="1"/>
    </xf>
    <xf numFmtId="46" fontId="1" fillId="0" borderId="5" xfId="0" applyNumberFormat="1" applyFont="1" applyBorder="1" applyAlignment="1">
      <alignment vertical="top"/>
    </xf>
    <xf numFmtId="0" fontId="1" fillId="0" borderId="0" xfId="0"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vertical="center"/>
    </xf>
    <xf numFmtId="0" fontId="1" fillId="0" borderId="1" xfId="0" applyNumberFormat="1" applyFont="1" applyBorder="1" applyAlignment="1">
      <alignment horizontal="center" vertical="center" wrapText="1"/>
    </xf>
    <xf numFmtId="0" fontId="1" fillId="0" borderId="11" xfId="0" applyFont="1" applyBorder="1" applyAlignment="1">
      <alignment horizontal="center" vertical="center"/>
    </xf>
    <xf numFmtId="0" fontId="1" fillId="0" borderId="0" xfId="0" applyNumberFormat="1" applyFont="1" applyAlignment="1">
      <alignment horizontal="center" vertical="center"/>
    </xf>
    <xf numFmtId="0" fontId="1" fillId="0" borderId="1" xfId="0" applyNumberFormat="1" applyFont="1" applyBorder="1" applyAlignment="1">
      <alignment horizontal="center" vertical="center"/>
    </xf>
    <xf numFmtId="0" fontId="1" fillId="0" borderId="0" xfId="0" applyFont="1" applyAlignment="1">
      <alignment/>
    </xf>
    <xf numFmtId="0" fontId="1" fillId="0" borderId="0" xfId="0" applyFont="1" applyAlignment="1">
      <alignment vertical="top"/>
    </xf>
    <xf numFmtId="0" fontId="1" fillId="0" borderId="3" xfId="0" applyFont="1" applyBorder="1" applyAlignment="1">
      <alignment horizontal="center" vertical="top"/>
    </xf>
    <xf numFmtId="0" fontId="1" fillId="0" borderId="0" xfId="0" applyFont="1" applyAlignment="1">
      <alignment vertical="top" wrapText="1"/>
    </xf>
    <xf numFmtId="0" fontId="1" fillId="0" borderId="12" xfId="0" applyFont="1" applyBorder="1" applyAlignment="1">
      <alignment/>
    </xf>
    <xf numFmtId="0" fontId="1" fillId="0" borderId="13"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Font="1" applyBorder="1" applyAlignment="1">
      <alignment/>
    </xf>
    <xf numFmtId="0" fontId="1" fillId="0" borderId="0" xfId="0" applyFont="1" applyBorder="1" applyAlignment="1">
      <alignment vertical="top"/>
    </xf>
    <xf numFmtId="0" fontId="1" fillId="0" borderId="16" xfId="0" applyFont="1" applyBorder="1" applyAlignment="1">
      <alignment/>
    </xf>
    <xf numFmtId="0" fontId="1" fillId="0" borderId="17"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xf>
    <xf numFmtId="0" fontId="1" fillId="0" borderId="11" xfId="0" applyFont="1" applyBorder="1" applyAlignment="1">
      <alignment/>
    </xf>
    <xf numFmtId="0" fontId="1" fillId="0" borderId="17" xfId="0" applyFont="1" applyBorder="1" applyAlignment="1">
      <alignment horizontal="center" vertical="center" wrapText="1"/>
    </xf>
    <xf numFmtId="0" fontId="1" fillId="0" borderId="0" xfId="0" applyFont="1" applyAlignment="1">
      <alignment wrapText="1"/>
    </xf>
    <xf numFmtId="0" fontId="1" fillId="0" borderId="8" xfId="0" applyFont="1" applyBorder="1" applyAlignment="1">
      <alignment horizontal="center" vertical="center" wrapText="1"/>
    </xf>
    <xf numFmtId="0" fontId="1" fillId="0" borderId="0" xfId="0" applyFont="1" applyBorder="1" applyAlignment="1">
      <alignment wrapText="1"/>
    </xf>
    <xf numFmtId="0" fontId="1" fillId="0" borderId="0" xfId="0" applyNumberFormat="1" applyFont="1" applyBorder="1" applyAlignment="1">
      <alignment horizontal="center" vertical="center"/>
    </xf>
    <xf numFmtId="0" fontId="1" fillId="0" borderId="18" xfId="0" applyFont="1" applyBorder="1" applyAlignment="1">
      <alignment horizontal="center"/>
    </xf>
    <xf numFmtId="0" fontId="1" fillId="0" borderId="0" xfId="0" applyFont="1" applyBorder="1" applyAlignment="1">
      <alignment vertical="top" wrapText="1"/>
    </xf>
    <xf numFmtId="0" fontId="1" fillId="0" borderId="8" xfId="0" applyFont="1" applyBorder="1" applyAlignment="1">
      <alignment horizontal="center"/>
    </xf>
    <xf numFmtId="0" fontId="1" fillId="0" borderId="17" xfId="0" applyFont="1" applyBorder="1" applyAlignment="1">
      <alignment horizontal="center"/>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0" fontId="1" fillId="0" borderId="6" xfId="0" applyFont="1" applyBorder="1" applyAlignment="1">
      <alignment vertical="top" wrapText="1"/>
    </xf>
    <xf numFmtId="0" fontId="1" fillId="0" borderId="2" xfId="0" applyFont="1" applyBorder="1" applyAlignment="1">
      <alignment horizontal="center" vertical="top" wrapText="1"/>
    </xf>
    <xf numFmtId="0" fontId="1" fillId="0" borderId="17" xfId="0" applyFont="1" applyBorder="1" applyAlignment="1">
      <alignment vertical="top" wrapText="1"/>
    </xf>
    <xf numFmtId="0" fontId="1" fillId="0" borderId="3" xfId="0" applyFont="1" applyBorder="1" applyAlignment="1">
      <alignment vertical="top" wrapText="1" shrinkToFit="1"/>
    </xf>
    <xf numFmtId="0" fontId="1" fillId="0" borderId="2" xfId="0" applyFont="1" applyBorder="1" applyAlignment="1">
      <alignment horizontal="left" vertical="top" wrapText="1"/>
    </xf>
    <xf numFmtId="0" fontId="1" fillId="0" borderId="0" xfId="0" applyFont="1" applyBorder="1" applyAlignment="1">
      <alignment vertical="center" wrapText="1"/>
    </xf>
    <xf numFmtId="0" fontId="1" fillId="0" borderId="0" xfId="0" applyNumberFormat="1" applyFont="1" applyBorder="1" applyAlignment="1">
      <alignment horizontal="center"/>
    </xf>
    <xf numFmtId="0" fontId="1" fillId="0" borderId="4" xfId="0" applyNumberFormat="1" applyFont="1" applyBorder="1" applyAlignment="1">
      <alignment horizontal="center" vertical="center"/>
    </xf>
    <xf numFmtId="0" fontId="1" fillId="0" borderId="11" xfId="0" applyFont="1" applyBorder="1" applyAlignment="1">
      <alignment vertical="top" wrapText="1"/>
    </xf>
    <xf numFmtId="0" fontId="1" fillId="0" borderId="11" xfId="0" applyNumberFormat="1" applyFont="1" applyBorder="1" applyAlignment="1">
      <alignment horizontal="center" vertical="center"/>
    </xf>
    <xf numFmtId="0" fontId="1" fillId="0" borderId="7" xfId="0" applyFont="1" applyBorder="1" applyAlignment="1">
      <alignment/>
    </xf>
    <xf numFmtId="0" fontId="1" fillId="0" borderId="4" xfId="0" applyFont="1" applyBorder="1" applyAlignment="1">
      <alignment horizontal="center" vertical="center" wrapText="1"/>
    </xf>
    <xf numFmtId="0" fontId="1" fillId="0" borderId="18" xfId="0" applyFont="1" applyBorder="1" applyAlignment="1">
      <alignment horizontal="center" vertical="center"/>
    </xf>
    <xf numFmtId="0" fontId="1" fillId="0" borderId="9" xfId="0" applyNumberFormat="1" applyFont="1" applyBorder="1" applyAlignment="1">
      <alignment horizontal="center" vertical="center"/>
    </xf>
    <xf numFmtId="0" fontId="1" fillId="0" borderId="18" xfId="0" applyFont="1" applyBorder="1" applyAlignment="1">
      <alignment vertical="top"/>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horizontal="center" vertical="center"/>
    </xf>
    <xf numFmtId="0" fontId="1" fillId="0" borderId="18" xfId="0" applyNumberFormat="1" applyFont="1" applyBorder="1" applyAlignment="1">
      <alignment horizontal="center" vertical="center"/>
    </xf>
    <xf numFmtId="0" fontId="1" fillId="0" borderId="18" xfId="0" applyFont="1" applyBorder="1" applyAlignment="1">
      <alignment/>
    </xf>
    <xf numFmtId="0" fontId="1" fillId="0" borderId="1" xfId="0" applyNumberFormat="1" applyFont="1" applyBorder="1" applyAlignment="1">
      <alignment horizontal="center"/>
    </xf>
    <xf numFmtId="0" fontId="1" fillId="0" borderId="9" xfId="0" applyFont="1" applyBorder="1" applyAlignment="1">
      <alignment horizontal="center" vertical="center"/>
    </xf>
    <xf numFmtId="0" fontId="1" fillId="0" borderId="1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5" fillId="0" borderId="3" xfId="0" applyFont="1" applyBorder="1" applyAlignment="1">
      <alignment horizontal="center"/>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54"/>
  <sheetViews>
    <sheetView workbookViewId="0" topLeftCell="A34">
      <selection activeCell="B28" sqref="B28"/>
    </sheetView>
  </sheetViews>
  <sheetFormatPr defaultColWidth="9.140625" defaultRowHeight="12.75"/>
  <cols>
    <col min="1" max="1" width="13.140625" style="1" customWidth="1"/>
    <col min="2" max="2" width="56.8515625" style="1" bestFit="1" customWidth="1"/>
    <col min="3" max="3" width="10.28125" style="1" bestFit="1" customWidth="1"/>
    <col min="4" max="4" width="10.00390625" style="1" bestFit="1" customWidth="1"/>
    <col min="5" max="5" width="8.7109375" style="1" customWidth="1"/>
    <col min="6" max="6" width="8.28125" style="1" customWidth="1"/>
    <col min="7" max="7" width="2.57421875" style="1" customWidth="1"/>
    <col min="8" max="8" width="11.00390625" style="1" bestFit="1" customWidth="1"/>
    <col min="9" max="9" width="8.28125" style="1" bestFit="1" customWidth="1"/>
    <col min="10" max="10" width="10.28125" style="1" bestFit="1" customWidth="1"/>
    <col min="11" max="16384" width="9.140625" style="1" customWidth="1"/>
  </cols>
  <sheetData>
    <row r="1" spans="1:10" ht="24" customHeight="1">
      <c r="A1" s="125" t="s">
        <v>330</v>
      </c>
      <c r="B1" s="120" t="s">
        <v>331</v>
      </c>
      <c r="C1" s="121"/>
      <c r="D1" s="121"/>
      <c r="E1" s="121"/>
      <c r="F1" s="122"/>
      <c r="G1" s="2"/>
      <c r="H1" s="120" t="s">
        <v>332</v>
      </c>
      <c r="I1" s="121"/>
      <c r="J1" s="122"/>
    </row>
    <row r="2" spans="1:10" s="4" customFormat="1" ht="36" customHeight="1">
      <c r="A2" s="126"/>
      <c r="B2" s="42" t="s">
        <v>333</v>
      </c>
      <c r="C2" s="42" t="s">
        <v>334</v>
      </c>
      <c r="D2" s="42" t="s">
        <v>335</v>
      </c>
      <c r="E2" s="123" t="s">
        <v>336</v>
      </c>
      <c r="F2" s="124"/>
      <c r="G2" s="3"/>
      <c r="H2" s="42" t="s">
        <v>339</v>
      </c>
      <c r="I2" s="42" t="s">
        <v>340</v>
      </c>
      <c r="J2" s="42" t="s">
        <v>341</v>
      </c>
    </row>
    <row r="3" spans="1:10" ht="24">
      <c r="A3" s="28"/>
      <c r="B3" s="12"/>
      <c r="C3" s="12"/>
      <c r="D3" s="12"/>
      <c r="E3" s="14" t="s">
        <v>337</v>
      </c>
      <c r="F3" s="14" t="s">
        <v>338</v>
      </c>
      <c r="G3" s="8"/>
      <c r="H3" s="12"/>
      <c r="I3" s="12"/>
      <c r="J3" s="12"/>
    </row>
    <row r="4" spans="1:10" ht="24">
      <c r="A4" s="26" t="s">
        <v>246</v>
      </c>
      <c r="B4" s="34" t="s">
        <v>355</v>
      </c>
      <c r="C4" s="15" t="s">
        <v>247</v>
      </c>
      <c r="D4" s="15">
        <v>5</v>
      </c>
      <c r="E4" s="15">
        <v>8</v>
      </c>
      <c r="F4" s="15">
        <v>100</v>
      </c>
      <c r="G4" s="21"/>
      <c r="H4" s="69">
        <f>1+1+2</f>
        <v>4</v>
      </c>
      <c r="I4" s="69">
        <v>1</v>
      </c>
      <c r="J4" s="69">
        <v>1</v>
      </c>
    </row>
    <row r="5" spans="1:10" ht="12">
      <c r="A5" s="29"/>
      <c r="B5" s="56" t="s">
        <v>342</v>
      </c>
      <c r="C5" s="22" t="s">
        <v>247</v>
      </c>
      <c r="D5" s="22"/>
      <c r="E5" s="22"/>
      <c r="F5" s="22">
        <v>100</v>
      </c>
      <c r="G5" s="21"/>
      <c r="H5" s="62"/>
      <c r="I5" s="62"/>
      <c r="J5" s="62"/>
    </row>
    <row r="6" spans="1:10" ht="15" customHeight="1">
      <c r="A6" s="23" t="s">
        <v>248</v>
      </c>
      <c r="B6" s="34"/>
      <c r="C6" s="15"/>
      <c r="D6" s="15"/>
      <c r="E6" s="15"/>
      <c r="F6" s="15"/>
      <c r="G6" s="21"/>
      <c r="H6" s="51">
        <f>1+4</f>
        <v>5</v>
      </c>
      <c r="I6" s="51">
        <v>7</v>
      </c>
      <c r="J6" s="51">
        <v>5</v>
      </c>
    </row>
    <row r="7" spans="1:10" ht="12">
      <c r="A7" s="23"/>
      <c r="B7" s="34" t="s">
        <v>343</v>
      </c>
      <c r="C7" s="15" t="s">
        <v>249</v>
      </c>
      <c r="D7" s="15">
        <v>19</v>
      </c>
      <c r="E7" s="15">
        <v>45</v>
      </c>
      <c r="F7" s="15">
        <v>10</v>
      </c>
      <c r="G7" s="21"/>
      <c r="H7" s="51"/>
      <c r="I7" s="51"/>
      <c r="J7" s="51"/>
    </row>
    <row r="8" spans="1:10" ht="24">
      <c r="A8" s="29"/>
      <c r="B8" s="34" t="s">
        <v>344</v>
      </c>
      <c r="C8" s="15" t="s">
        <v>249</v>
      </c>
      <c r="D8" s="15">
        <v>9</v>
      </c>
      <c r="E8" s="15">
        <v>18</v>
      </c>
      <c r="F8" s="15">
        <v>100</v>
      </c>
      <c r="G8" s="21"/>
      <c r="H8" s="62"/>
      <c r="I8" s="62"/>
      <c r="J8" s="62"/>
    </row>
    <row r="9" spans="1:10" ht="15" customHeight="1">
      <c r="A9" s="20" t="s">
        <v>250</v>
      </c>
      <c r="B9" s="34" t="s">
        <v>345</v>
      </c>
      <c r="C9" s="15" t="s">
        <v>251</v>
      </c>
      <c r="D9" s="15"/>
      <c r="E9" s="15"/>
      <c r="F9" s="15">
        <v>80</v>
      </c>
      <c r="G9" s="21"/>
      <c r="H9" s="63">
        <f>2+3+3</f>
        <v>8</v>
      </c>
      <c r="I9" s="63">
        <v>12</v>
      </c>
      <c r="J9" s="63">
        <v>1</v>
      </c>
    </row>
    <row r="10" spans="1:10" ht="24">
      <c r="A10" s="23" t="s">
        <v>252</v>
      </c>
      <c r="B10" s="34" t="s">
        <v>484</v>
      </c>
      <c r="C10" s="15" t="s">
        <v>485</v>
      </c>
      <c r="D10" s="15">
        <v>11</v>
      </c>
      <c r="E10" s="15">
        <v>12</v>
      </c>
      <c r="F10" s="15">
        <v>20</v>
      </c>
      <c r="G10" s="21"/>
      <c r="H10" s="51">
        <f>2+3+5</f>
        <v>10</v>
      </c>
      <c r="I10" s="51">
        <v>10</v>
      </c>
      <c r="J10" s="51">
        <v>5</v>
      </c>
    </row>
    <row r="11" spans="1:10" ht="27" customHeight="1">
      <c r="A11" s="23"/>
      <c r="B11" s="34" t="s">
        <v>346</v>
      </c>
      <c r="C11" s="15" t="s">
        <v>485</v>
      </c>
      <c r="D11" s="15">
        <v>17</v>
      </c>
      <c r="E11" s="15">
        <v>16</v>
      </c>
      <c r="F11" s="15">
        <v>30</v>
      </c>
      <c r="G11" s="21"/>
      <c r="H11" s="51"/>
      <c r="I11" s="51"/>
      <c r="J11" s="51"/>
    </row>
    <row r="12" spans="1:10" ht="24">
      <c r="A12" s="29"/>
      <c r="B12" s="34" t="s">
        <v>347</v>
      </c>
      <c r="C12" s="15" t="s">
        <v>485</v>
      </c>
      <c r="D12" s="15"/>
      <c r="E12" s="15"/>
      <c r="F12" s="15"/>
      <c r="G12" s="21"/>
      <c r="H12" s="62"/>
      <c r="I12" s="62"/>
      <c r="J12" s="62"/>
    </row>
    <row r="13" spans="1:10" ht="12">
      <c r="A13" s="20" t="s">
        <v>253</v>
      </c>
      <c r="B13" s="34"/>
      <c r="C13" s="15"/>
      <c r="D13" s="15"/>
      <c r="E13" s="15"/>
      <c r="F13" s="15"/>
      <c r="G13" s="21"/>
      <c r="H13" s="63">
        <v>1</v>
      </c>
      <c r="I13" s="63">
        <v>2</v>
      </c>
      <c r="J13" s="63"/>
    </row>
    <row r="14" spans="1:10" ht="24">
      <c r="A14" s="23" t="s">
        <v>350</v>
      </c>
      <c r="B14" s="34" t="s">
        <v>348</v>
      </c>
      <c r="C14" s="15" t="s">
        <v>486</v>
      </c>
      <c r="D14" s="15">
        <v>17</v>
      </c>
      <c r="E14" s="15">
        <v>16</v>
      </c>
      <c r="F14" s="15">
        <v>35</v>
      </c>
      <c r="G14" s="21"/>
      <c r="H14" s="51">
        <f>3+2+3</f>
        <v>8</v>
      </c>
      <c r="I14" s="51">
        <v>9</v>
      </c>
      <c r="J14" s="51">
        <v>5</v>
      </c>
    </row>
    <row r="15" spans="1:10" ht="12">
      <c r="A15" s="29"/>
      <c r="B15" s="34" t="s">
        <v>349</v>
      </c>
      <c r="C15" s="15" t="s">
        <v>487</v>
      </c>
      <c r="D15" s="15"/>
      <c r="E15" s="15"/>
      <c r="F15" s="15">
        <v>50</v>
      </c>
      <c r="G15" s="21"/>
      <c r="H15" s="62"/>
      <c r="I15" s="62"/>
      <c r="J15" s="62"/>
    </row>
    <row r="16" spans="1:10" ht="12">
      <c r="A16" s="20" t="s">
        <v>351</v>
      </c>
      <c r="B16" s="34" t="s">
        <v>352</v>
      </c>
      <c r="C16" s="15" t="s">
        <v>254</v>
      </c>
      <c r="D16" s="15"/>
      <c r="E16" s="15"/>
      <c r="F16" s="15">
        <v>60</v>
      </c>
      <c r="G16" s="21"/>
      <c r="H16" s="63">
        <f>2+1</f>
        <v>3</v>
      </c>
      <c r="I16" s="63">
        <v>2</v>
      </c>
      <c r="J16" s="63">
        <v>1</v>
      </c>
    </row>
    <row r="17" spans="1:10" ht="12">
      <c r="A17" s="26" t="s">
        <v>256</v>
      </c>
      <c r="B17" s="34" t="s">
        <v>360</v>
      </c>
      <c r="C17" s="15" t="s">
        <v>488</v>
      </c>
      <c r="D17" s="15"/>
      <c r="E17" s="15"/>
      <c r="F17" s="15">
        <v>200</v>
      </c>
      <c r="G17" s="21"/>
      <c r="H17" s="51">
        <f>2+3+3</f>
        <v>8</v>
      </c>
      <c r="I17" s="51">
        <v>5</v>
      </c>
      <c r="J17" s="51">
        <v>2</v>
      </c>
    </row>
    <row r="18" spans="1:10" ht="12">
      <c r="A18" s="23"/>
      <c r="B18" s="34" t="s">
        <v>354</v>
      </c>
      <c r="C18" s="15" t="s">
        <v>488</v>
      </c>
      <c r="D18" s="15"/>
      <c r="E18" s="15"/>
      <c r="F18" s="15">
        <v>54</v>
      </c>
      <c r="G18" s="21"/>
      <c r="H18" s="51"/>
      <c r="I18" s="51"/>
      <c r="J18" s="51"/>
    </row>
    <row r="19" spans="1:10" ht="12">
      <c r="A19" s="23"/>
      <c r="B19" s="34" t="s">
        <v>370</v>
      </c>
      <c r="C19" s="15" t="s">
        <v>488</v>
      </c>
      <c r="D19" s="15"/>
      <c r="E19" s="15"/>
      <c r="F19" s="15"/>
      <c r="G19" s="21"/>
      <c r="H19" s="51"/>
      <c r="I19" s="51"/>
      <c r="J19" s="51"/>
    </row>
    <row r="20" spans="1:10" ht="12">
      <c r="A20" s="29"/>
      <c r="B20" s="34" t="s">
        <v>362</v>
      </c>
      <c r="C20" s="15" t="s">
        <v>488</v>
      </c>
      <c r="D20" s="15"/>
      <c r="E20" s="15"/>
      <c r="F20" s="15">
        <v>60</v>
      </c>
      <c r="G20" s="21"/>
      <c r="H20" s="62"/>
      <c r="I20" s="62"/>
      <c r="J20" s="62"/>
    </row>
    <row r="21" spans="1:10" ht="12">
      <c r="A21" s="20" t="s">
        <v>363</v>
      </c>
      <c r="B21" s="34"/>
      <c r="C21" s="15"/>
      <c r="D21" s="15"/>
      <c r="E21" s="15"/>
      <c r="F21" s="15"/>
      <c r="G21" s="21"/>
      <c r="H21" s="51">
        <v>1</v>
      </c>
      <c r="I21" s="51">
        <v>1</v>
      </c>
      <c r="J21" s="51"/>
    </row>
    <row r="22" spans="1:10" ht="12">
      <c r="A22" s="29" t="s">
        <v>257</v>
      </c>
      <c r="B22" s="34"/>
      <c r="C22" s="15"/>
      <c r="D22" s="15"/>
      <c r="E22" s="15"/>
      <c r="F22" s="15"/>
      <c r="G22" s="21"/>
      <c r="H22" s="62">
        <v>3</v>
      </c>
      <c r="I22" s="62">
        <v>4</v>
      </c>
      <c r="J22" s="62">
        <v>3</v>
      </c>
    </row>
    <row r="23" spans="1:10" ht="24">
      <c r="A23" s="20" t="s">
        <v>258</v>
      </c>
      <c r="B23" s="34" t="s">
        <v>364</v>
      </c>
      <c r="C23" s="15" t="s">
        <v>365</v>
      </c>
      <c r="D23" s="15">
        <v>16</v>
      </c>
      <c r="E23" s="15">
        <v>39</v>
      </c>
      <c r="F23" s="15"/>
      <c r="G23" s="21"/>
      <c r="H23" s="63">
        <f>1+2+2</f>
        <v>5</v>
      </c>
      <c r="I23" s="63">
        <v>7</v>
      </c>
      <c r="J23" s="63">
        <v>5</v>
      </c>
    </row>
    <row r="24" spans="1:10" ht="12">
      <c r="A24" s="23" t="s">
        <v>259</v>
      </c>
      <c r="B24" s="34"/>
      <c r="C24" s="15"/>
      <c r="D24" s="15"/>
      <c r="E24" s="15"/>
      <c r="F24" s="15"/>
      <c r="G24" s="21"/>
      <c r="H24" s="51">
        <f>1</f>
        <v>1</v>
      </c>
      <c r="I24" s="51">
        <v>4</v>
      </c>
      <c r="J24" s="51">
        <v>1</v>
      </c>
    </row>
    <row r="25" spans="1:10" ht="12">
      <c r="A25" s="29"/>
      <c r="B25" s="34"/>
      <c r="C25" s="15"/>
      <c r="D25" s="15"/>
      <c r="E25" s="15"/>
      <c r="F25" s="15"/>
      <c r="G25" s="21"/>
      <c r="H25" s="62"/>
      <c r="I25" s="62"/>
      <c r="J25" s="62"/>
    </row>
    <row r="26" spans="1:10" ht="12" customHeight="1">
      <c r="A26" s="112" t="s">
        <v>368</v>
      </c>
      <c r="B26" s="55" t="s">
        <v>369</v>
      </c>
      <c r="C26" s="119" t="s">
        <v>554</v>
      </c>
      <c r="D26" s="84"/>
      <c r="E26" s="15"/>
      <c r="F26" s="15">
        <v>40</v>
      </c>
      <c r="G26" s="21"/>
      <c r="H26" s="51">
        <f>4+1+3</f>
        <v>8</v>
      </c>
      <c r="I26" s="51">
        <v>4</v>
      </c>
      <c r="J26" s="51">
        <v>1</v>
      </c>
    </row>
    <row r="27" spans="1:10" ht="12" customHeight="1">
      <c r="A27" s="23"/>
      <c r="B27" s="56"/>
      <c r="C27" s="22" t="s">
        <v>553</v>
      </c>
      <c r="D27" s="15"/>
      <c r="E27" s="15"/>
      <c r="F27" s="15"/>
      <c r="G27" s="21"/>
      <c r="H27" s="51"/>
      <c r="I27" s="51"/>
      <c r="J27" s="51"/>
    </row>
    <row r="28" spans="1:10" ht="12">
      <c r="A28" s="29"/>
      <c r="B28" s="34" t="s">
        <v>515</v>
      </c>
      <c r="C28" s="15" t="s">
        <v>371</v>
      </c>
      <c r="D28" s="15"/>
      <c r="E28" s="15"/>
      <c r="F28" s="15">
        <v>50</v>
      </c>
      <c r="G28" s="21"/>
      <c r="H28" s="62"/>
      <c r="I28" s="62"/>
      <c r="J28" s="62"/>
    </row>
    <row r="29" spans="1:10" ht="36">
      <c r="A29" s="23" t="s">
        <v>372</v>
      </c>
      <c r="B29" s="34" t="s">
        <v>373</v>
      </c>
      <c r="C29" s="15" t="s">
        <v>260</v>
      </c>
      <c r="D29" s="15">
        <v>15</v>
      </c>
      <c r="E29" s="15">
        <v>15</v>
      </c>
      <c r="F29" s="15"/>
      <c r="G29" s="21"/>
      <c r="H29" s="51">
        <f>2+2</f>
        <v>4</v>
      </c>
      <c r="I29" s="51">
        <v>10</v>
      </c>
      <c r="J29" s="51">
        <v>4</v>
      </c>
    </row>
    <row r="30" spans="1:10" ht="24">
      <c r="A30" s="29"/>
      <c r="B30" s="34" t="s">
        <v>374</v>
      </c>
      <c r="C30" s="15" t="s">
        <v>260</v>
      </c>
      <c r="D30" s="15"/>
      <c r="E30" s="15"/>
      <c r="F30" s="15"/>
      <c r="G30" s="21"/>
      <c r="H30" s="62"/>
      <c r="I30" s="62"/>
      <c r="J30" s="62"/>
    </row>
    <row r="31" spans="1:10" ht="12">
      <c r="A31" s="20" t="s">
        <v>317</v>
      </c>
      <c r="B31" s="34"/>
      <c r="C31" s="15"/>
      <c r="D31" s="15"/>
      <c r="E31" s="15"/>
      <c r="F31" s="15"/>
      <c r="G31" s="21"/>
      <c r="H31" s="63">
        <v>4</v>
      </c>
      <c r="I31" s="63">
        <v>4</v>
      </c>
      <c r="J31" s="63"/>
    </row>
    <row r="32" spans="1:10" ht="12">
      <c r="A32" s="20" t="s">
        <v>261</v>
      </c>
      <c r="B32" s="34"/>
      <c r="C32" s="15"/>
      <c r="D32" s="15"/>
      <c r="E32" s="15"/>
      <c r="F32" s="15"/>
      <c r="G32" s="21"/>
      <c r="H32" s="63">
        <f>4+6+4</f>
        <v>14</v>
      </c>
      <c r="I32" s="63">
        <v>13</v>
      </c>
      <c r="J32" s="63">
        <v>2</v>
      </c>
    </row>
    <row r="33" spans="1:10" ht="24">
      <c r="A33" s="23" t="s">
        <v>262</v>
      </c>
      <c r="B33" s="34" t="s">
        <v>375</v>
      </c>
      <c r="C33" s="15" t="s">
        <v>263</v>
      </c>
      <c r="D33" s="15">
        <v>16</v>
      </c>
      <c r="E33" s="15">
        <v>20</v>
      </c>
      <c r="F33" s="15">
        <v>21</v>
      </c>
      <c r="G33" s="21"/>
      <c r="H33" s="51">
        <f>1+2+4</f>
        <v>7</v>
      </c>
      <c r="I33" s="51">
        <v>10</v>
      </c>
      <c r="J33" s="51">
        <v>4</v>
      </c>
    </row>
    <row r="34" spans="1:10" ht="12">
      <c r="A34" s="29"/>
      <c r="B34" s="34" t="s">
        <v>357</v>
      </c>
      <c r="C34" s="15" t="s">
        <v>263</v>
      </c>
      <c r="D34" s="15"/>
      <c r="E34" s="15"/>
      <c r="F34" s="15"/>
      <c r="G34" s="22"/>
      <c r="H34" s="62"/>
      <c r="I34" s="62"/>
      <c r="J34" s="62"/>
    </row>
    <row r="35" spans="1:10" ht="12">
      <c r="A35" s="20" t="s">
        <v>264</v>
      </c>
      <c r="B35" s="34"/>
      <c r="C35" s="15"/>
      <c r="D35" s="15"/>
      <c r="E35" s="15"/>
      <c r="F35" s="15"/>
      <c r="G35" s="21"/>
      <c r="H35" s="63">
        <f>1+3+2</f>
        <v>6</v>
      </c>
      <c r="I35" s="63">
        <v>5</v>
      </c>
      <c r="J35" s="63">
        <v>2</v>
      </c>
    </row>
    <row r="36" spans="1:10" ht="12">
      <c r="A36" s="20" t="s">
        <v>367</v>
      </c>
      <c r="B36" s="34"/>
      <c r="C36" s="15"/>
      <c r="D36" s="15"/>
      <c r="E36" s="15"/>
      <c r="F36" s="15"/>
      <c r="G36" s="21"/>
      <c r="H36" s="63">
        <f>1</f>
        <v>1</v>
      </c>
      <c r="I36" s="63">
        <v>2</v>
      </c>
      <c r="J36" s="63">
        <v>1</v>
      </c>
    </row>
    <row r="37" spans="1:10" ht="24">
      <c r="A37" s="20" t="s">
        <v>265</v>
      </c>
      <c r="B37" s="34" t="s">
        <v>376</v>
      </c>
      <c r="C37" s="15" t="s">
        <v>266</v>
      </c>
      <c r="D37" s="15">
        <v>15</v>
      </c>
      <c r="E37" s="15">
        <v>14</v>
      </c>
      <c r="F37" s="15">
        <v>50</v>
      </c>
      <c r="G37" s="21"/>
      <c r="H37" s="63">
        <f>4+4+5+2</f>
        <v>15</v>
      </c>
      <c r="I37" s="63">
        <v>11</v>
      </c>
      <c r="J37" s="63"/>
    </row>
    <row r="38" spans="1:10" ht="36">
      <c r="A38" s="20" t="s">
        <v>267</v>
      </c>
      <c r="B38" s="34" t="s">
        <v>489</v>
      </c>
      <c r="C38" s="15" t="s">
        <v>268</v>
      </c>
      <c r="D38" s="15">
        <v>17</v>
      </c>
      <c r="E38" s="15">
        <v>24</v>
      </c>
      <c r="F38" s="15">
        <v>30</v>
      </c>
      <c r="G38" s="21"/>
      <c r="H38" s="63">
        <f>2+3</f>
        <v>5</v>
      </c>
      <c r="I38" s="63">
        <v>10</v>
      </c>
      <c r="J38" s="63">
        <v>3</v>
      </c>
    </row>
    <row r="39" spans="1:10" ht="12">
      <c r="A39" s="20" t="s">
        <v>269</v>
      </c>
      <c r="B39" s="34"/>
      <c r="C39" s="15"/>
      <c r="D39" s="15"/>
      <c r="E39" s="15"/>
      <c r="F39" s="15"/>
      <c r="G39" s="21"/>
      <c r="H39" s="63">
        <v>1</v>
      </c>
      <c r="I39" s="63">
        <v>4</v>
      </c>
      <c r="J39" s="63"/>
    </row>
    <row r="40" spans="1:10" ht="12">
      <c r="A40" s="23" t="s">
        <v>270</v>
      </c>
      <c r="B40" s="34" t="s">
        <v>360</v>
      </c>
      <c r="C40" s="15" t="s">
        <v>296</v>
      </c>
      <c r="D40" s="15"/>
      <c r="E40" s="15"/>
      <c r="F40" s="15">
        <v>200</v>
      </c>
      <c r="G40" s="21"/>
      <c r="H40" s="51">
        <f>3+5+6</f>
        <v>14</v>
      </c>
      <c r="I40" s="51">
        <v>1</v>
      </c>
      <c r="J40" s="51">
        <v>1</v>
      </c>
    </row>
    <row r="41" spans="1:10" ht="12">
      <c r="A41" s="23"/>
      <c r="B41" s="34" t="s">
        <v>358</v>
      </c>
      <c r="C41" s="15" t="s">
        <v>271</v>
      </c>
      <c r="D41" s="15"/>
      <c r="E41" s="15"/>
      <c r="F41" s="15">
        <v>20</v>
      </c>
      <c r="G41" s="21"/>
      <c r="H41" s="51"/>
      <c r="I41" s="51"/>
      <c r="J41" s="51"/>
    </row>
    <row r="42" spans="1:10" ht="12">
      <c r="A42" s="29"/>
      <c r="B42" s="34" t="s">
        <v>354</v>
      </c>
      <c r="C42" s="15" t="s">
        <v>271</v>
      </c>
      <c r="D42" s="15"/>
      <c r="E42" s="15"/>
      <c r="F42" s="15">
        <v>20</v>
      </c>
      <c r="G42" s="21"/>
      <c r="H42" s="62"/>
      <c r="I42" s="62"/>
      <c r="J42" s="62"/>
    </row>
    <row r="43" spans="1:10" ht="24">
      <c r="A43" s="23" t="s">
        <v>272</v>
      </c>
      <c r="B43" s="34" t="s">
        <v>377</v>
      </c>
      <c r="C43" s="15" t="s">
        <v>273</v>
      </c>
      <c r="D43" s="15">
        <v>11</v>
      </c>
      <c r="E43" s="15">
        <v>20</v>
      </c>
      <c r="F43" s="15">
        <v>40</v>
      </c>
      <c r="G43" s="21"/>
      <c r="H43" s="51">
        <f>2+7+3</f>
        <v>12</v>
      </c>
      <c r="I43" s="51">
        <v>13</v>
      </c>
      <c r="J43" s="51">
        <v>1</v>
      </c>
    </row>
    <row r="44" spans="1:10" ht="12">
      <c r="A44" s="23"/>
      <c r="B44" s="34" t="s">
        <v>345</v>
      </c>
      <c r="C44" s="15" t="s">
        <v>274</v>
      </c>
      <c r="D44" s="15"/>
      <c r="E44" s="15"/>
      <c r="F44" s="15">
        <v>250</v>
      </c>
      <c r="G44" s="21"/>
      <c r="H44" s="51"/>
      <c r="I44" s="51"/>
      <c r="J44" s="51"/>
    </row>
    <row r="45" spans="1:10" ht="24">
      <c r="A45" s="29"/>
      <c r="B45" s="34" t="s">
        <v>378</v>
      </c>
      <c r="C45" s="15" t="s">
        <v>273</v>
      </c>
      <c r="D45" s="15">
        <v>13</v>
      </c>
      <c r="E45" s="15"/>
      <c r="F45" s="15">
        <v>60</v>
      </c>
      <c r="G45" s="21"/>
      <c r="H45" s="62"/>
      <c r="I45" s="62"/>
      <c r="J45" s="62"/>
    </row>
    <row r="46" spans="1:10" ht="24">
      <c r="A46" s="23" t="s">
        <v>379</v>
      </c>
      <c r="B46" s="34" t="s">
        <v>380</v>
      </c>
      <c r="C46" s="15" t="s">
        <v>275</v>
      </c>
      <c r="D46" s="15"/>
      <c r="E46" s="15"/>
      <c r="F46" s="15">
        <v>70</v>
      </c>
      <c r="G46" s="21"/>
      <c r="H46" s="51">
        <f>2+4+4</f>
        <v>10</v>
      </c>
      <c r="I46" s="51">
        <v>8</v>
      </c>
      <c r="J46" s="51">
        <v>5</v>
      </c>
    </row>
    <row r="47" spans="1:10" ht="36">
      <c r="A47" s="23"/>
      <c r="B47" s="34" t="s">
        <v>381</v>
      </c>
      <c r="C47" s="15" t="s">
        <v>275</v>
      </c>
      <c r="D47" s="15">
        <v>12</v>
      </c>
      <c r="E47" s="15">
        <v>11</v>
      </c>
      <c r="F47" s="15">
        <v>120</v>
      </c>
      <c r="G47" s="21"/>
      <c r="H47" s="51"/>
      <c r="I47" s="51"/>
      <c r="J47" s="51"/>
    </row>
    <row r="48" spans="1:10" ht="24">
      <c r="A48" s="23"/>
      <c r="B48" s="34" t="s">
        <v>382</v>
      </c>
      <c r="C48" s="15" t="s">
        <v>275</v>
      </c>
      <c r="D48" s="15">
        <v>15</v>
      </c>
      <c r="E48" s="15">
        <v>16</v>
      </c>
      <c r="F48" s="15">
        <v>30</v>
      </c>
      <c r="G48" s="21"/>
      <c r="H48" s="51"/>
      <c r="I48" s="51"/>
      <c r="J48" s="51"/>
    </row>
    <row r="49" spans="1:10" ht="24">
      <c r="A49" s="29"/>
      <c r="B49" s="34" t="s">
        <v>383</v>
      </c>
      <c r="C49" s="15" t="s">
        <v>275</v>
      </c>
      <c r="D49" s="15">
        <v>17</v>
      </c>
      <c r="E49" s="15">
        <v>46</v>
      </c>
      <c r="F49" s="15">
        <v>100</v>
      </c>
      <c r="G49" s="22"/>
      <c r="H49" s="62"/>
      <c r="I49" s="62"/>
      <c r="J49" s="62"/>
    </row>
    <row r="50" spans="1:10" ht="12">
      <c r="A50" s="20" t="s">
        <v>276</v>
      </c>
      <c r="B50" s="34"/>
      <c r="C50" s="15"/>
      <c r="D50" s="15"/>
      <c r="E50" s="15"/>
      <c r="F50" s="15"/>
      <c r="G50" s="21"/>
      <c r="H50" s="63">
        <f>1+2</f>
        <v>3</v>
      </c>
      <c r="I50" s="63">
        <v>8</v>
      </c>
      <c r="J50" s="63">
        <v>3</v>
      </c>
    </row>
    <row r="51" spans="1:10" ht="12">
      <c r="A51" s="20" t="s">
        <v>384</v>
      </c>
      <c r="B51" s="34"/>
      <c r="C51" s="15"/>
      <c r="D51" s="15"/>
      <c r="E51" s="15"/>
      <c r="F51" s="15"/>
      <c r="G51" s="21"/>
      <c r="H51" s="63">
        <f>1+1+1</f>
        <v>3</v>
      </c>
      <c r="I51" s="63">
        <v>9</v>
      </c>
      <c r="J51" s="63">
        <v>1</v>
      </c>
    </row>
    <row r="52" spans="1:10" ht="12">
      <c r="A52" s="20" t="s">
        <v>277</v>
      </c>
      <c r="B52" s="34" t="s">
        <v>385</v>
      </c>
      <c r="C52" s="15" t="s">
        <v>278</v>
      </c>
      <c r="D52" s="15"/>
      <c r="E52" s="15"/>
      <c r="F52" s="15">
        <v>40</v>
      </c>
      <c r="G52" s="21"/>
      <c r="H52" s="63">
        <f>10+2+3</f>
        <v>15</v>
      </c>
      <c r="I52" s="63">
        <v>7</v>
      </c>
      <c r="J52" s="63">
        <v>6</v>
      </c>
    </row>
    <row r="53" spans="1:10" ht="12">
      <c r="A53" s="20" t="s">
        <v>279</v>
      </c>
      <c r="B53" s="34"/>
      <c r="C53" s="15"/>
      <c r="D53" s="15"/>
      <c r="E53" s="15"/>
      <c r="F53" s="15"/>
      <c r="G53" s="21"/>
      <c r="H53" s="63">
        <f>1+4</f>
        <v>5</v>
      </c>
      <c r="I53" s="63">
        <v>10</v>
      </c>
      <c r="J53" s="63">
        <v>3</v>
      </c>
    </row>
    <row r="54" spans="1:10" ht="12">
      <c r="A54" s="23" t="s">
        <v>386</v>
      </c>
      <c r="B54" s="34" t="s">
        <v>360</v>
      </c>
      <c r="C54" s="15" t="s">
        <v>280</v>
      </c>
      <c r="D54" s="15"/>
      <c r="E54" s="15"/>
      <c r="F54" s="15">
        <v>120</v>
      </c>
      <c r="G54" s="21"/>
      <c r="H54" s="51">
        <f>1+2+1</f>
        <v>4</v>
      </c>
      <c r="I54" s="51">
        <v>8</v>
      </c>
      <c r="J54" s="51">
        <v>4</v>
      </c>
    </row>
    <row r="55" spans="1:10" ht="12">
      <c r="A55" s="23"/>
      <c r="B55" s="34" t="s">
        <v>490</v>
      </c>
      <c r="C55" s="15" t="s">
        <v>281</v>
      </c>
      <c r="D55" s="15"/>
      <c r="E55" s="15"/>
      <c r="F55" s="15">
        <v>100</v>
      </c>
      <c r="G55" s="21"/>
      <c r="H55" s="51"/>
      <c r="I55" s="51"/>
      <c r="J55" s="51"/>
    </row>
    <row r="56" spans="1:10" ht="12">
      <c r="A56" s="29"/>
      <c r="B56" s="34" t="s">
        <v>387</v>
      </c>
      <c r="C56" s="15" t="s">
        <v>281</v>
      </c>
      <c r="D56" s="15"/>
      <c r="E56" s="15"/>
      <c r="F56" s="15">
        <v>60</v>
      </c>
      <c r="G56" s="21"/>
      <c r="H56" s="62"/>
      <c r="I56" s="62"/>
      <c r="J56" s="62"/>
    </row>
    <row r="57" spans="1:10" ht="24">
      <c r="A57" s="20" t="s">
        <v>282</v>
      </c>
      <c r="B57" s="34" t="s">
        <v>388</v>
      </c>
      <c r="C57" s="15"/>
      <c r="D57" s="15"/>
      <c r="E57" s="15"/>
      <c r="F57" s="15"/>
      <c r="G57" s="21"/>
      <c r="H57" s="63">
        <f>5+5+5+1</f>
        <v>16</v>
      </c>
      <c r="I57" s="63">
        <v>10</v>
      </c>
      <c r="J57" s="63"/>
    </row>
    <row r="58" spans="1:10" ht="24">
      <c r="A58" s="55" t="s">
        <v>353</v>
      </c>
      <c r="B58" s="34" t="s">
        <v>354</v>
      </c>
      <c r="C58" s="15" t="s">
        <v>255</v>
      </c>
      <c r="D58" s="15"/>
      <c r="E58" s="15"/>
      <c r="F58" s="15">
        <v>56</v>
      </c>
      <c r="G58" s="21"/>
      <c r="H58" s="51">
        <f>1+1+4</f>
        <v>6</v>
      </c>
      <c r="I58" s="51">
        <v>6</v>
      </c>
      <c r="J58" s="51">
        <v>2</v>
      </c>
    </row>
    <row r="59" spans="1:10" ht="12">
      <c r="A59" s="23"/>
      <c r="B59" s="34" t="s">
        <v>356</v>
      </c>
      <c r="C59" s="15" t="s">
        <v>255</v>
      </c>
      <c r="D59" s="15"/>
      <c r="E59" s="15"/>
      <c r="F59" s="15">
        <v>64</v>
      </c>
      <c r="G59" s="21"/>
      <c r="H59" s="51"/>
      <c r="I59" s="51"/>
      <c r="J59" s="51"/>
    </row>
    <row r="60" spans="1:10" ht="24">
      <c r="A60" s="29"/>
      <c r="B60" s="34" t="s">
        <v>359</v>
      </c>
      <c r="C60" s="15" t="s">
        <v>255</v>
      </c>
      <c r="D60" s="15">
        <v>21</v>
      </c>
      <c r="E60" s="15">
        <v>42</v>
      </c>
      <c r="F60" s="15"/>
      <c r="G60" s="22"/>
      <c r="H60" s="62"/>
      <c r="I60" s="62"/>
      <c r="J60" s="62"/>
    </row>
    <row r="61" spans="1:10" ht="36">
      <c r="A61" s="34" t="s">
        <v>366</v>
      </c>
      <c r="B61" s="34"/>
      <c r="C61" s="15"/>
      <c r="D61" s="15"/>
      <c r="E61" s="15"/>
      <c r="F61" s="15"/>
      <c r="G61" s="21"/>
      <c r="H61" s="63">
        <f>1+1</f>
        <v>2</v>
      </c>
      <c r="I61" s="63">
        <v>2</v>
      </c>
      <c r="J61" s="63">
        <v>1</v>
      </c>
    </row>
    <row r="62" spans="1:10" ht="24">
      <c r="A62" s="34" t="s">
        <v>401</v>
      </c>
      <c r="B62" s="34"/>
      <c r="C62" s="15"/>
      <c r="D62" s="15"/>
      <c r="E62" s="15"/>
      <c r="F62" s="15"/>
      <c r="G62" s="21"/>
      <c r="H62" s="63">
        <f>3+1+5</f>
        <v>9</v>
      </c>
      <c r="I62" s="63">
        <v>15</v>
      </c>
      <c r="J62" s="63">
        <v>3</v>
      </c>
    </row>
    <row r="63" spans="1:10" ht="12">
      <c r="A63" s="20" t="s">
        <v>283</v>
      </c>
      <c r="B63" s="34"/>
      <c r="C63" s="15"/>
      <c r="D63" s="15"/>
      <c r="E63" s="15"/>
      <c r="F63" s="15"/>
      <c r="G63" s="21"/>
      <c r="H63" s="63">
        <f>1+1</f>
        <v>2</v>
      </c>
      <c r="I63" s="63">
        <v>2</v>
      </c>
      <c r="J63" s="63"/>
    </row>
    <row r="64" spans="1:10" ht="24">
      <c r="A64" s="34" t="s">
        <v>389</v>
      </c>
      <c r="B64" s="34"/>
      <c r="C64" s="15"/>
      <c r="D64" s="15"/>
      <c r="E64" s="15"/>
      <c r="F64" s="15"/>
      <c r="G64" s="21"/>
      <c r="H64" s="63">
        <f>1+1+3</f>
        <v>5</v>
      </c>
      <c r="I64" s="63">
        <v>2</v>
      </c>
      <c r="J64" s="63">
        <v>1</v>
      </c>
    </row>
    <row r="65" spans="1:10" ht="12">
      <c r="A65" s="20" t="s">
        <v>284</v>
      </c>
      <c r="B65" s="34" t="s">
        <v>516</v>
      </c>
      <c r="C65" s="15" t="s">
        <v>517</v>
      </c>
      <c r="D65" s="15">
        <v>19</v>
      </c>
      <c r="E65" s="15">
        <v>19</v>
      </c>
      <c r="F65" s="15">
        <v>10</v>
      </c>
      <c r="G65" s="21"/>
      <c r="H65" s="63">
        <f>2+4</f>
        <v>6</v>
      </c>
      <c r="I65" s="63">
        <v>13</v>
      </c>
      <c r="J65" s="63">
        <v>4</v>
      </c>
    </row>
    <row r="66" spans="1:10" ht="12">
      <c r="A66" s="20" t="s">
        <v>285</v>
      </c>
      <c r="B66" s="34" t="s">
        <v>390</v>
      </c>
      <c r="C66" s="15" t="s">
        <v>286</v>
      </c>
      <c r="D66" s="15"/>
      <c r="E66" s="15"/>
      <c r="F66" s="15"/>
      <c r="G66" s="21"/>
      <c r="H66" s="63"/>
      <c r="I66" s="63">
        <v>4</v>
      </c>
      <c r="J66" s="63"/>
    </row>
    <row r="67" spans="1:10" ht="12">
      <c r="A67" s="20" t="s">
        <v>391</v>
      </c>
      <c r="B67" s="34"/>
      <c r="C67" s="15"/>
      <c r="D67" s="15"/>
      <c r="E67" s="15"/>
      <c r="F67" s="15"/>
      <c r="G67" s="21"/>
      <c r="H67" s="63">
        <v>1</v>
      </c>
      <c r="I67" s="63"/>
      <c r="J67" s="63"/>
    </row>
    <row r="68" spans="1:10" ht="24">
      <c r="A68" s="23" t="s">
        <v>392</v>
      </c>
      <c r="B68" s="34" t="s">
        <v>364</v>
      </c>
      <c r="C68" s="15" t="s">
        <v>287</v>
      </c>
      <c r="D68" s="15">
        <v>17</v>
      </c>
      <c r="E68" s="15">
        <v>41</v>
      </c>
      <c r="F68" s="15">
        <v>36</v>
      </c>
      <c r="G68" s="21"/>
      <c r="H68" s="51">
        <f>4+2+2+1</f>
        <v>9</v>
      </c>
      <c r="I68" s="51">
        <v>10</v>
      </c>
      <c r="J68" s="51">
        <v>1</v>
      </c>
    </row>
    <row r="69" spans="1:10" ht="24">
      <c r="A69" s="29"/>
      <c r="B69" s="34" t="s">
        <v>393</v>
      </c>
      <c r="C69" s="15" t="s">
        <v>287</v>
      </c>
      <c r="D69" s="15">
        <v>19</v>
      </c>
      <c r="E69" s="15">
        <v>19</v>
      </c>
      <c r="F69" s="15">
        <v>10</v>
      </c>
      <c r="G69" s="21"/>
      <c r="H69" s="62"/>
      <c r="I69" s="62"/>
      <c r="J69" s="62"/>
    </row>
    <row r="70" spans="1:10" ht="12">
      <c r="A70" s="20" t="s">
        <v>394</v>
      </c>
      <c r="B70" s="34" t="s">
        <v>518</v>
      </c>
      <c r="C70" s="15" t="s">
        <v>519</v>
      </c>
      <c r="D70" s="15" t="s">
        <v>520</v>
      </c>
      <c r="E70" s="15">
        <v>16</v>
      </c>
      <c r="F70" s="15">
        <v>40</v>
      </c>
      <c r="G70" s="21"/>
      <c r="H70" s="63">
        <f>2+2</f>
        <v>4</v>
      </c>
      <c r="I70" s="63">
        <v>12</v>
      </c>
      <c r="J70" s="63">
        <v>1</v>
      </c>
    </row>
    <row r="71" spans="1:10" ht="24">
      <c r="A71" s="23" t="s">
        <v>288</v>
      </c>
      <c r="B71" s="34" t="s">
        <v>395</v>
      </c>
      <c r="C71" s="15" t="s">
        <v>289</v>
      </c>
      <c r="D71" s="15">
        <v>11</v>
      </c>
      <c r="E71" s="15"/>
      <c r="F71" s="15">
        <v>100</v>
      </c>
      <c r="G71" s="21"/>
      <c r="H71" s="51">
        <f>2+4+4</f>
        <v>10</v>
      </c>
      <c r="I71" s="51">
        <v>10</v>
      </c>
      <c r="J71" s="51">
        <v>4</v>
      </c>
    </row>
    <row r="72" spans="1:10" ht="24">
      <c r="A72" s="23"/>
      <c r="B72" s="34" t="s">
        <v>396</v>
      </c>
      <c r="C72" s="15" t="s">
        <v>289</v>
      </c>
      <c r="D72" s="15">
        <v>1</v>
      </c>
      <c r="E72" s="15"/>
      <c r="F72" s="15">
        <v>20</v>
      </c>
      <c r="G72" s="21"/>
      <c r="H72" s="51"/>
      <c r="I72" s="51"/>
      <c r="J72" s="51"/>
    </row>
    <row r="73" spans="1:10" ht="12">
      <c r="A73" s="29"/>
      <c r="B73" s="34" t="s">
        <v>357</v>
      </c>
      <c r="C73" s="15" t="s">
        <v>289</v>
      </c>
      <c r="D73" s="15"/>
      <c r="E73" s="15"/>
      <c r="F73" s="15"/>
      <c r="G73" s="22"/>
      <c r="H73" s="62"/>
      <c r="I73" s="62"/>
      <c r="J73" s="62"/>
    </row>
    <row r="74" spans="1:10" ht="12">
      <c r="A74" s="20" t="s">
        <v>290</v>
      </c>
      <c r="B74" s="34"/>
      <c r="C74" s="15"/>
      <c r="D74" s="15"/>
      <c r="E74" s="15"/>
      <c r="F74" s="15"/>
      <c r="G74" s="21"/>
      <c r="H74" s="63">
        <f>1+2+1</f>
        <v>4</v>
      </c>
      <c r="I74" s="63">
        <v>11</v>
      </c>
      <c r="J74" s="63"/>
    </row>
    <row r="75" spans="1:10" ht="36">
      <c r="A75" s="20" t="s">
        <v>291</v>
      </c>
      <c r="B75" s="34" t="s">
        <v>491</v>
      </c>
      <c r="C75" s="15" t="s">
        <v>292</v>
      </c>
      <c r="D75" s="15">
        <v>12</v>
      </c>
      <c r="E75" s="15"/>
      <c r="F75" s="15">
        <v>40</v>
      </c>
      <c r="G75" s="21"/>
      <c r="H75" s="63">
        <f>1+4+2</f>
        <v>7</v>
      </c>
      <c r="I75" s="63">
        <v>15</v>
      </c>
      <c r="J75" s="63">
        <v>3</v>
      </c>
    </row>
    <row r="76" spans="1:10" ht="12">
      <c r="A76" s="23" t="s">
        <v>293</v>
      </c>
      <c r="B76" s="34" t="s">
        <v>361</v>
      </c>
      <c r="C76" s="15" t="s">
        <v>294</v>
      </c>
      <c r="D76" s="15"/>
      <c r="E76" s="15"/>
      <c r="F76" s="15">
        <v>100</v>
      </c>
      <c r="G76" s="21"/>
      <c r="H76" s="51">
        <f>3+4+6+1</f>
        <v>14</v>
      </c>
      <c r="I76" s="51">
        <v>13</v>
      </c>
      <c r="J76" s="51">
        <v>1</v>
      </c>
    </row>
    <row r="77" spans="1:10" ht="36">
      <c r="A77" s="23"/>
      <c r="B77" s="34" t="s">
        <v>397</v>
      </c>
      <c r="C77" s="15" t="s">
        <v>294</v>
      </c>
      <c r="D77" s="15">
        <v>15</v>
      </c>
      <c r="E77" s="15">
        <v>15</v>
      </c>
      <c r="F77" s="15">
        <v>40</v>
      </c>
      <c r="G77" s="21"/>
      <c r="H77" s="51"/>
      <c r="I77" s="51"/>
      <c r="J77" s="51"/>
    </row>
    <row r="78" spans="1:10" ht="24">
      <c r="A78" s="23"/>
      <c r="B78" s="34" t="s">
        <v>398</v>
      </c>
      <c r="C78" s="15" t="s">
        <v>294</v>
      </c>
      <c r="D78" s="15" t="s">
        <v>521</v>
      </c>
      <c r="E78" s="15">
        <v>25</v>
      </c>
      <c r="F78" s="15">
        <v>40</v>
      </c>
      <c r="G78" s="21"/>
      <c r="H78" s="51"/>
      <c r="I78" s="51"/>
      <c r="J78" s="51"/>
    </row>
    <row r="79" spans="1:10" ht="24">
      <c r="A79" s="29"/>
      <c r="B79" s="34" t="s">
        <v>399</v>
      </c>
      <c r="C79" s="15" t="s">
        <v>295</v>
      </c>
      <c r="D79" s="15"/>
      <c r="E79" s="15"/>
      <c r="F79" s="15"/>
      <c r="G79" s="22"/>
      <c r="H79" s="62"/>
      <c r="I79" s="62"/>
      <c r="J79" s="62"/>
    </row>
    <row r="80" spans="3:10" ht="12">
      <c r="C80" s="13"/>
      <c r="D80" s="13"/>
      <c r="E80" s="13"/>
      <c r="F80" s="13"/>
      <c r="G80" s="13"/>
      <c r="H80" s="68"/>
      <c r="I80" s="68"/>
      <c r="J80" s="68"/>
    </row>
    <row r="81" spans="3:10" ht="12">
      <c r="C81" s="10"/>
      <c r="D81" s="13"/>
      <c r="F81" s="13"/>
      <c r="G81" s="13"/>
      <c r="H81" s="68"/>
      <c r="I81" s="68"/>
      <c r="J81" s="68"/>
    </row>
    <row r="82" spans="2:10" ht="12">
      <c r="B82" s="16" t="s">
        <v>400</v>
      </c>
      <c r="C82" s="6"/>
      <c r="D82" s="15">
        <f>SUM(D4:D78)</f>
        <v>340</v>
      </c>
      <c r="E82" s="15">
        <f>SUM(E4:E79)</f>
        <v>497</v>
      </c>
      <c r="F82" s="15">
        <f>SUM(F4:F76)</f>
        <v>2796</v>
      </c>
      <c r="G82" s="21"/>
      <c r="H82" s="63">
        <f>SUM(H4:H76)</f>
        <v>283</v>
      </c>
      <c r="I82" s="63">
        <f>SUM(I4:I78)</f>
        <v>326</v>
      </c>
      <c r="J82" s="63">
        <f>SUM(J4:J79)</f>
        <v>91</v>
      </c>
    </row>
    <row r="83" spans="3:10" ht="12">
      <c r="C83" s="10"/>
      <c r="D83" s="13"/>
      <c r="E83" s="13"/>
      <c r="F83" s="13"/>
      <c r="G83" s="13"/>
      <c r="H83" s="68"/>
      <c r="I83" s="68"/>
      <c r="J83" s="68"/>
    </row>
    <row r="84" spans="3:10" ht="12">
      <c r="C84" s="10"/>
      <c r="D84" s="13"/>
      <c r="E84" s="13"/>
      <c r="F84" s="13"/>
      <c r="G84" s="13"/>
      <c r="H84" s="68"/>
      <c r="I84" s="68"/>
      <c r="J84" s="68"/>
    </row>
    <row r="85" spans="3:10" ht="12">
      <c r="C85" s="10"/>
      <c r="D85" s="13"/>
      <c r="E85" s="13"/>
      <c r="F85" s="13"/>
      <c r="G85" s="13"/>
      <c r="H85" s="68"/>
      <c r="I85" s="68"/>
      <c r="J85" s="68"/>
    </row>
    <row r="86" spans="3:10" ht="12">
      <c r="C86" s="10"/>
      <c r="D86" s="13"/>
      <c r="E86" s="13"/>
      <c r="F86" s="13"/>
      <c r="G86" s="13"/>
      <c r="H86" s="68"/>
      <c r="I86" s="68"/>
      <c r="J86" s="68"/>
    </row>
    <row r="87" spans="3:10" ht="12">
      <c r="C87" s="10"/>
      <c r="D87" s="13"/>
      <c r="E87" s="13"/>
      <c r="F87" s="13"/>
      <c r="G87" s="13"/>
      <c r="H87" s="68"/>
      <c r="I87" s="68"/>
      <c r="J87" s="68"/>
    </row>
    <row r="88" spans="3:10" ht="12">
      <c r="C88" s="10"/>
      <c r="D88" s="13"/>
      <c r="E88" s="13"/>
      <c r="F88" s="13"/>
      <c r="G88" s="13"/>
      <c r="H88" s="68"/>
      <c r="I88" s="68"/>
      <c r="J88" s="68"/>
    </row>
    <row r="89" spans="3:10" ht="12">
      <c r="C89" s="10"/>
      <c r="D89" s="13"/>
      <c r="E89" s="13"/>
      <c r="F89" s="13"/>
      <c r="G89" s="13"/>
      <c r="H89" s="68"/>
      <c r="I89" s="68"/>
      <c r="J89" s="68"/>
    </row>
    <row r="90" spans="3:10" ht="12">
      <c r="C90" s="10"/>
      <c r="D90" s="13"/>
      <c r="E90" s="13"/>
      <c r="F90" s="13"/>
      <c r="G90" s="13"/>
      <c r="H90" s="68"/>
      <c r="I90" s="68"/>
      <c r="J90" s="68"/>
    </row>
    <row r="91" spans="3:10" ht="12">
      <c r="C91" s="10"/>
      <c r="D91" s="13"/>
      <c r="E91" s="13"/>
      <c r="F91" s="13"/>
      <c r="G91" s="13"/>
      <c r="H91" s="68"/>
      <c r="I91" s="68"/>
      <c r="J91" s="68"/>
    </row>
    <row r="92" spans="3:10" ht="12">
      <c r="C92" s="10"/>
      <c r="D92" s="13"/>
      <c r="E92" s="13"/>
      <c r="F92" s="13"/>
      <c r="G92" s="13"/>
      <c r="H92" s="68"/>
      <c r="I92" s="68"/>
      <c r="J92" s="68"/>
    </row>
    <row r="93" spans="3:10" ht="12">
      <c r="C93" s="10"/>
      <c r="D93" s="13"/>
      <c r="E93" s="13"/>
      <c r="F93" s="13"/>
      <c r="G93" s="13"/>
      <c r="H93" s="68"/>
      <c r="I93" s="68"/>
      <c r="J93" s="68"/>
    </row>
    <row r="94" spans="3:10" ht="12">
      <c r="C94" s="10"/>
      <c r="D94" s="10"/>
      <c r="E94" s="10"/>
      <c r="F94" s="10"/>
      <c r="G94" s="10"/>
      <c r="H94" s="47"/>
      <c r="I94" s="47"/>
      <c r="J94" s="53"/>
    </row>
    <row r="95" spans="3:10" ht="12">
      <c r="C95" s="10"/>
      <c r="D95" s="10"/>
      <c r="E95" s="10"/>
      <c r="F95" s="10"/>
      <c r="G95" s="10"/>
      <c r="H95" s="47"/>
      <c r="I95" s="47"/>
      <c r="J95" s="53"/>
    </row>
    <row r="96" spans="3:10" ht="12">
      <c r="C96" s="10"/>
      <c r="D96" s="10"/>
      <c r="E96" s="10"/>
      <c r="F96" s="10"/>
      <c r="G96" s="10"/>
      <c r="H96" s="47"/>
      <c r="I96" s="47"/>
      <c r="J96" s="53"/>
    </row>
    <row r="97" spans="3:10" ht="12">
      <c r="C97" s="10"/>
      <c r="D97" s="10"/>
      <c r="E97" s="10"/>
      <c r="F97" s="10"/>
      <c r="G97" s="10"/>
      <c r="H97" s="47"/>
      <c r="I97" s="47"/>
      <c r="J97" s="53"/>
    </row>
    <row r="98" spans="3:10" ht="12">
      <c r="C98" s="10"/>
      <c r="D98" s="10"/>
      <c r="E98" s="10"/>
      <c r="F98" s="10"/>
      <c r="G98" s="10"/>
      <c r="H98" s="47"/>
      <c r="I98" s="47"/>
      <c r="J98" s="53"/>
    </row>
    <row r="99" spans="3:10" ht="12">
      <c r="C99" s="10"/>
      <c r="D99" s="10"/>
      <c r="E99" s="10"/>
      <c r="F99" s="10"/>
      <c r="G99" s="10"/>
      <c r="H99" s="47"/>
      <c r="I99" s="47"/>
      <c r="J99" s="53"/>
    </row>
    <row r="100" spans="3:10" ht="12">
      <c r="C100" s="10"/>
      <c r="D100" s="10"/>
      <c r="E100" s="10"/>
      <c r="F100" s="10"/>
      <c r="G100" s="10"/>
      <c r="H100" s="47"/>
      <c r="I100" s="47"/>
      <c r="J100" s="53"/>
    </row>
    <row r="101" spans="3:10" ht="12">
      <c r="C101" s="10"/>
      <c r="D101" s="10"/>
      <c r="E101" s="10"/>
      <c r="F101" s="10"/>
      <c r="G101" s="10"/>
      <c r="H101" s="47"/>
      <c r="I101" s="47"/>
      <c r="J101" s="53"/>
    </row>
    <row r="102" spans="3:10" ht="12">
      <c r="C102" s="10"/>
      <c r="D102" s="10"/>
      <c r="E102" s="10"/>
      <c r="F102" s="10"/>
      <c r="G102" s="10"/>
      <c r="H102" s="47"/>
      <c r="I102" s="47"/>
      <c r="J102" s="53"/>
    </row>
    <row r="103" spans="3:10" ht="12">
      <c r="C103" s="10"/>
      <c r="D103" s="10"/>
      <c r="E103" s="10"/>
      <c r="F103" s="10"/>
      <c r="G103" s="10"/>
      <c r="H103" s="47"/>
      <c r="I103" s="47"/>
      <c r="J103" s="53"/>
    </row>
    <row r="104" spans="3:10" ht="12">
      <c r="C104" s="10"/>
      <c r="D104" s="10"/>
      <c r="E104" s="10"/>
      <c r="F104" s="10"/>
      <c r="G104" s="10"/>
      <c r="H104" s="47"/>
      <c r="I104" s="47"/>
      <c r="J104" s="53"/>
    </row>
    <row r="105" spans="3:10" ht="12">
      <c r="C105" s="10"/>
      <c r="D105" s="10"/>
      <c r="E105" s="10"/>
      <c r="F105" s="10"/>
      <c r="G105" s="10"/>
      <c r="H105" s="47"/>
      <c r="I105" s="47"/>
      <c r="J105" s="53"/>
    </row>
    <row r="106" spans="3:10" ht="12">
      <c r="C106" s="10"/>
      <c r="D106" s="10"/>
      <c r="E106" s="10"/>
      <c r="F106" s="10"/>
      <c r="G106" s="10"/>
      <c r="H106" s="47"/>
      <c r="I106" s="47"/>
      <c r="J106" s="53"/>
    </row>
    <row r="107" spans="3:10" ht="12">
      <c r="C107" s="10"/>
      <c r="D107" s="10"/>
      <c r="E107" s="10"/>
      <c r="F107" s="10"/>
      <c r="G107" s="10"/>
      <c r="H107" s="47"/>
      <c r="I107" s="47"/>
      <c r="J107" s="53"/>
    </row>
    <row r="108" spans="3:10" ht="12">
      <c r="C108" s="10"/>
      <c r="D108" s="10"/>
      <c r="E108" s="10"/>
      <c r="F108" s="10"/>
      <c r="G108" s="10"/>
      <c r="H108" s="47"/>
      <c r="I108" s="47"/>
      <c r="J108" s="53"/>
    </row>
    <row r="109" spans="3:10" ht="12">
      <c r="C109" s="10"/>
      <c r="D109" s="10"/>
      <c r="E109" s="10"/>
      <c r="F109" s="10"/>
      <c r="G109" s="10"/>
      <c r="H109" s="47"/>
      <c r="I109" s="47"/>
      <c r="J109" s="53"/>
    </row>
    <row r="110" spans="3:10" ht="12">
      <c r="C110" s="10"/>
      <c r="D110" s="10"/>
      <c r="E110" s="10"/>
      <c r="F110" s="10"/>
      <c r="G110" s="10"/>
      <c r="H110" s="47"/>
      <c r="I110" s="47"/>
      <c r="J110" s="53"/>
    </row>
    <row r="111" spans="3:10" ht="12">
      <c r="C111" s="10"/>
      <c r="D111" s="10"/>
      <c r="E111" s="10"/>
      <c r="F111" s="10"/>
      <c r="G111" s="10"/>
      <c r="H111" s="47"/>
      <c r="I111" s="47"/>
      <c r="J111" s="53"/>
    </row>
    <row r="112" spans="3:10" ht="12">
      <c r="C112" s="10"/>
      <c r="D112" s="10"/>
      <c r="E112" s="10"/>
      <c r="F112" s="10"/>
      <c r="G112" s="10"/>
      <c r="H112" s="47"/>
      <c r="I112" s="47"/>
      <c r="J112" s="53"/>
    </row>
    <row r="113" spans="3:10" ht="12">
      <c r="C113" s="10"/>
      <c r="D113" s="10"/>
      <c r="E113" s="10"/>
      <c r="F113" s="10"/>
      <c r="G113" s="10"/>
      <c r="H113" s="47"/>
      <c r="I113" s="47"/>
      <c r="J113" s="53"/>
    </row>
    <row r="114" spans="3:10" ht="12">
      <c r="C114" s="10"/>
      <c r="D114" s="10"/>
      <c r="E114" s="10"/>
      <c r="F114" s="10"/>
      <c r="G114" s="10"/>
      <c r="H114" s="47"/>
      <c r="I114" s="47"/>
      <c r="J114" s="53"/>
    </row>
    <row r="115" spans="3:10" ht="12">
      <c r="C115" s="10"/>
      <c r="D115" s="10"/>
      <c r="E115" s="10"/>
      <c r="F115" s="10"/>
      <c r="G115" s="10"/>
      <c r="H115" s="47"/>
      <c r="I115" s="47"/>
      <c r="J115" s="53"/>
    </row>
    <row r="116" spans="3:10" ht="12">
      <c r="C116" s="10"/>
      <c r="D116" s="10"/>
      <c r="E116" s="10"/>
      <c r="F116" s="10"/>
      <c r="G116" s="10"/>
      <c r="H116" s="47"/>
      <c r="I116" s="47"/>
      <c r="J116" s="53"/>
    </row>
    <row r="117" spans="3:10" ht="12">
      <c r="C117" s="10"/>
      <c r="D117" s="10"/>
      <c r="E117" s="10"/>
      <c r="F117" s="10"/>
      <c r="G117" s="10"/>
      <c r="H117" s="47"/>
      <c r="I117" s="47"/>
      <c r="J117" s="53"/>
    </row>
    <row r="118" spans="3:10" ht="12">
      <c r="C118" s="10"/>
      <c r="D118" s="10"/>
      <c r="E118" s="10"/>
      <c r="F118" s="10"/>
      <c r="G118" s="10"/>
      <c r="H118" s="47"/>
      <c r="I118" s="47"/>
      <c r="J118" s="53"/>
    </row>
    <row r="119" spans="3:10" ht="12">
      <c r="C119" s="10"/>
      <c r="D119" s="10"/>
      <c r="E119" s="10"/>
      <c r="F119" s="10"/>
      <c r="G119" s="10"/>
      <c r="H119" s="47"/>
      <c r="I119" s="47"/>
      <c r="J119" s="53"/>
    </row>
    <row r="120" spans="3:10" ht="12">
      <c r="C120" s="10"/>
      <c r="D120" s="10"/>
      <c r="E120" s="10"/>
      <c r="F120" s="10"/>
      <c r="G120" s="10"/>
      <c r="H120" s="47"/>
      <c r="I120" s="47"/>
      <c r="J120" s="53"/>
    </row>
    <row r="121" spans="3:10" ht="12">
      <c r="C121" s="10"/>
      <c r="D121" s="10"/>
      <c r="E121" s="10"/>
      <c r="F121" s="10"/>
      <c r="G121" s="10"/>
      <c r="H121" s="47"/>
      <c r="I121" s="47"/>
      <c r="J121" s="53"/>
    </row>
    <row r="122" spans="3:10" ht="12">
      <c r="C122" s="10"/>
      <c r="D122" s="10"/>
      <c r="E122" s="10"/>
      <c r="F122" s="10"/>
      <c r="G122" s="10"/>
      <c r="H122" s="47"/>
      <c r="I122" s="47"/>
      <c r="J122" s="53"/>
    </row>
    <row r="123" spans="3:9" ht="12">
      <c r="C123" s="10"/>
      <c r="D123" s="10"/>
      <c r="E123" s="10"/>
      <c r="F123" s="10"/>
      <c r="G123" s="10"/>
      <c r="H123" s="10"/>
      <c r="I123" s="10"/>
    </row>
    <row r="124" spans="3:9" ht="12">
      <c r="C124" s="10"/>
      <c r="D124" s="10"/>
      <c r="E124" s="10"/>
      <c r="F124" s="10"/>
      <c r="G124" s="10"/>
      <c r="H124" s="10"/>
      <c r="I124" s="10"/>
    </row>
    <row r="125" spans="3:9" ht="12">
      <c r="C125" s="10"/>
      <c r="D125" s="10"/>
      <c r="E125" s="10"/>
      <c r="F125" s="10"/>
      <c r="G125" s="10"/>
      <c r="H125" s="10"/>
      <c r="I125" s="10"/>
    </row>
    <row r="126" spans="3:9" ht="12">
      <c r="C126" s="10"/>
      <c r="D126" s="10"/>
      <c r="E126" s="10"/>
      <c r="F126" s="10"/>
      <c r="G126" s="10"/>
      <c r="H126" s="10"/>
      <c r="I126" s="10"/>
    </row>
    <row r="127" spans="3:9" ht="12">
      <c r="C127" s="10"/>
      <c r="D127" s="10"/>
      <c r="E127" s="10"/>
      <c r="F127" s="10"/>
      <c r="G127" s="10"/>
      <c r="H127" s="10"/>
      <c r="I127" s="10"/>
    </row>
    <row r="128" spans="3:9" ht="12">
      <c r="C128" s="10"/>
      <c r="D128" s="10"/>
      <c r="E128" s="10"/>
      <c r="F128" s="10"/>
      <c r="G128" s="10"/>
      <c r="H128" s="10"/>
      <c r="I128" s="10"/>
    </row>
    <row r="129" spans="3:9" ht="12">
      <c r="C129" s="10"/>
      <c r="D129" s="10"/>
      <c r="E129" s="10"/>
      <c r="F129" s="10"/>
      <c r="G129" s="10"/>
      <c r="H129" s="10"/>
      <c r="I129" s="10"/>
    </row>
    <row r="130" spans="3:9" ht="12">
      <c r="C130" s="10"/>
      <c r="D130" s="10"/>
      <c r="E130" s="10"/>
      <c r="F130" s="10"/>
      <c r="G130" s="10"/>
      <c r="H130" s="10"/>
      <c r="I130" s="10"/>
    </row>
    <row r="131" spans="3:9" ht="12">
      <c r="C131" s="10"/>
      <c r="D131" s="10"/>
      <c r="E131" s="10"/>
      <c r="F131" s="10"/>
      <c r="G131" s="10"/>
      <c r="H131" s="10"/>
      <c r="I131" s="10"/>
    </row>
    <row r="132" spans="3:9" ht="12">
      <c r="C132" s="10"/>
      <c r="D132" s="10"/>
      <c r="E132" s="10"/>
      <c r="F132" s="10"/>
      <c r="G132" s="10"/>
      <c r="H132" s="10"/>
      <c r="I132" s="10"/>
    </row>
    <row r="133" spans="3:9" ht="12">
      <c r="C133" s="10"/>
      <c r="D133" s="10"/>
      <c r="E133" s="10"/>
      <c r="F133" s="10"/>
      <c r="G133" s="10"/>
      <c r="H133" s="10"/>
      <c r="I133" s="10"/>
    </row>
    <row r="134" spans="3:9" ht="12">
      <c r="C134" s="10"/>
      <c r="D134" s="10"/>
      <c r="E134" s="10"/>
      <c r="F134" s="10"/>
      <c r="G134" s="10"/>
      <c r="H134" s="10"/>
      <c r="I134" s="10"/>
    </row>
    <row r="135" spans="3:9" ht="12">
      <c r="C135" s="10"/>
      <c r="D135" s="10"/>
      <c r="E135" s="10"/>
      <c r="F135" s="10"/>
      <c r="G135" s="10"/>
      <c r="H135" s="10"/>
      <c r="I135" s="10"/>
    </row>
    <row r="136" spans="3:9" ht="12">
      <c r="C136" s="10"/>
      <c r="D136" s="10"/>
      <c r="E136" s="10"/>
      <c r="F136" s="10"/>
      <c r="G136" s="10"/>
      <c r="H136" s="10"/>
      <c r="I136" s="10"/>
    </row>
    <row r="137" spans="3:9" ht="12">
      <c r="C137" s="10"/>
      <c r="D137" s="10"/>
      <c r="E137" s="10"/>
      <c r="F137" s="10"/>
      <c r="G137" s="10"/>
      <c r="H137" s="10"/>
      <c r="I137" s="10"/>
    </row>
    <row r="138" spans="3:9" ht="12">
      <c r="C138" s="10"/>
      <c r="D138" s="10"/>
      <c r="E138" s="10"/>
      <c r="F138" s="10"/>
      <c r="G138" s="10"/>
      <c r="H138" s="10"/>
      <c r="I138" s="10"/>
    </row>
    <row r="139" spans="3:9" ht="12">
      <c r="C139" s="10"/>
      <c r="D139" s="10"/>
      <c r="E139" s="10"/>
      <c r="F139" s="10"/>
      <c r="G139" s="10"/>
      <c r="H139" s="10"/>
      <c r="I139" s="10"/>
    </row>
    <row r="140" spans="3:9" ht="12">
      <c r="C140" s="10"/>
      <c r="D140" s="10"/>
      <c r="E140" s="10"/>
      <c r="F140" s="10"/>
      <c r="G140" s="10"/>
      <c r="H140" s="10"/>
      <c r="I140" s="10"/>
    </row>
    <row r="141" spans="3:9" ht="12">
      <c r="C141" s="10"/>
      <c r="D141" s="10"/>
      <c r="E141" s="10"/>
      <c r="F141" s="10"/>
      <c r="G141" s="10"/>
      <c r="H141" s="10"/>
      <c r="I141" s="10"/>
    </row>
    <row r="142" spans="3:9" ht="12">
      <c r="C142" s="10"/>
      <c r="D142" s="10"/>
      <c r="E142" s="10"/>
      <c r="F142" s="10"/>
      <c r="G142" s="10"/>
      <c r="H142" s="10"/>
      <c r="I142" s="10"/>
    </row>
    <row r="143" spans="3:9" ht="12">
      <c r="C143" s="10"/>
      <c r="D143" s="10"/>
      <c r="E143" s="10"/>
      <c r="F143" s="10"/>
      <c r="G143" s="10"/>
      <c r="H143" s="10"/>
      <c r="I143" s="10"/>
    </row>
    <row r="144" spans="3:9" ht="12">
      <c r="C144" s="10"/>
      <c r="D144" s="10"/>
      <c r="E144" s="10"/>
      <c r="F144" s="10"/>
      <c r="G144" s="10"/>
      <c r="H144" s="10"/>
      <c r="I144" s="10"/>
    </row>
    <row r="145" spans="3:9" ht="12">
      <c r="C145" s="10"/>
      <c r="D145" s="10"/>
      <c r="E145" s="10"/>
      <c r="F145" s="10"/>
      <c r="G145" s="10"/>
      <c r="H145" s="10"/>
      <c r="I145" s="10"/>
    </row>
    <row r="146" spans="3:9" ht="12">
      <c r="C146" s="10"/>
      <c r="D146" s="10"/>
      <c r="E146" s="10"/>
      <c r="F146" s="10"/>
      <c r="G146" s="10"/>
      <c r="H146" s="10"/>
      <c r="I146" s="10"/>
    </row>
    <row r="147" spans="3:9" ht="12">
      <c r="C147" s="10"/>
      <c r="D147" s="10"/>
      <c r="E147" s="10"/>
      <c r="F147" s="10"/>
      <c r="G147" s="10"/>
      <c r="H147" s="10"/>
      <c r="I147" s="10"/>
    </row>
    <row r="148" spans="3:9" ht="12">
      <c r="C148" s="10"/>
      <c r="D148" s="10"/>
      <c r="E148" s="10"/>
      <c r="F148" s="10"/>
      <c r="G148" s="10"/>
      <c r="H148" s="10"/>
      <c r="I148" s="10"/>
    </row>
    <row r="149" spans="3:9" ht="12">
      <c r="C149" s="10"/>
      <c r="D149" s="10"/>
      <c r="E149" s="10"/>
      <c r="F149" s="10"/>
      <c r="G149" s="10"/>
      <c r="H149" s="10"/>
      <c r="I149" s="10"/>
    </row>
    <row r="150" spans="3:9" ht="12">
      <c r="C150" s="10"/>
      <c r="D150" s="10"/>
      <c r="E150" s="10"/>
      <c r="F150" s="10"/>
      <c r="G150" s="10"/>
      <c r="H150" s="10"/>
      <c r="I150" s="10"/>
    </row>
    <row r="151" spans="3:9" ht="12">
      <c r="C151" s="10"/>
      <c r="D151" s="10"/>
      <c r="E151" s="10"/>
      <c r="F151" s="10"/>
      <c r="G151" s="10"/>
      <c r="H151" s="10"/>
      <c r="I151" s="10"/>
    </row>
    <row r="152" spans="3:9" ht="12">
      <c r="C152" s="10"/>
      <c r="D152" s="10"/>
      <c r="E152" s="10"/>
      <c r="F152" s="10"/>
      <c r="G152" s="10"/>
      <c r="H152" s="10"/>
      <c r="I152" s="10"/>
    </row>
    <row r="153" spans="3:9" ht="12">
      <c r="C153" s="10"/>
      <c r="D153" s="10"/>
      <c r="E153" s="10"/>
      <c r="F153" s="10"/>
      <c r="G153" s="10"/>
      <c r="H153" s="10"/>
      <c r="I153" s="10"/>
    </row>
    <row r="154" spans="3:9" ht="12">
      <c r="C154" s="10"/>
      <c r="D154" s="10"/>
      <c r="E154" s="10"/>
      <c r="F154" s="10"/>
      <c r="G154" s="10"/>
      <c r="H154" s="10"/>
      <c r="I154" s="10"/>
    </row>
    <row r="155" spans="3:9" ht="12">
      <c r="C155" s="10"/>
      <c r="D155" s="10"/>
      <c r="E155" s="10"/>
      <c r="F155" s="10"/>
      <c r="G155" s="10"/>
      <c r="H155" s="10"/>
      <c r="I155" s="10"/>
    </row>
    <row r="156" spans="3:9" ht="12">
      <c r="C156" s="10"/>
      <c r="D156" s="10"/>
      <c r="E156" s="10"/>
      <c r="F156" s="10"/>
      <c r="G156" s="10"/>
      <c r="H156" s="10"/>
      <c r="I156" s="10"/>
    </row>
    <row r="157" spans="3:9" ht="12">
      <c r="C157" s="10"/>
      <c r="D157" s="10"/>
      <c r="E157" s="10"/>
      <c r="F157" s="10"/>
      <c r="G157" s="10"/>
      <c r="H157" s="10"/>
      <c r="I157" s="10"/>
    </row>
    <row r="158" spans="3:9" ht="12">
      <c r="C158" s="10"/>
      <c r="D158" s="10"/>
      <c r="E158" s="10"/>
      <c r="F158" s="10"/>
      <c r="G158" s="10"/>
      <c r="H158" s="10"/>
      <c r="I158" s="10"/>
    </row>
    <row r="159" spans="3:9" ht="12">
      <c r="C159" s="10"/>
      <c r="D159" s="10"/>
      <c r="E159" s="10"/>
      <c r="F159" s="10"/>
      <c r="G159" s="10"/>
      <c r="H159" s="10"/>
      <c r="I159" s="10"/>
    </row>
    <row r="160" spans="3:9" ht="12">
      <c r="C160" s="10"/>
      <c r="D160" s="10"/>
      <c r="E160" s="10"/>
      <c r="F160" s="10"/>
      <c r="G160" s="10"/>
      <c r="H160" s="10"/>
      <c r="I160" s="10"/>
    </row>
    <row r="161" spans="3:9" ht="12">
      <c r="C161" s="10"/>
      <c r="D161" s="10"/>
      <c r="E161" s="10"/>
      <c r="F161" s="10"/>
      <c r="G161" s="10"/>
      <c r="H161" s="10"/>
      <c r="I161" s="10"/>
    </row>
    <row r="162" spans="3:9" ht="12">
      <c r="C162" s="10"/>
      <c r="D162" s="10"/>
      <c r="E162" s="10"/>
      <c r="F162" s="10"/>
      <c r="G162" s="10"/>
      <c r="H162" s="10"/>
      <c r="I162" s="10"/>
    </row>
    <row r="163" spans="3:9" ht="12">
      <c r="C163" s="10"/>
      <c r="D163" s="10"/>
      <c r="E163" s="10"/>
      <c r="F163" s="10"/>
      <c r="G163" s="10"/>
      <c r="H163" s="10"/>
      <c r="I163" s="10"/>
    </row>
    <row r="164" spans="3:9" ht="12">
      <c r="C164" s="10"/>
      <c r="D164" s="10"/>
      <c r="E164" s="10"/>
      <c r="F164" s="10"/>
      <c r="G164" s="10"/>
      <c r="H164" s="10"/>
      <c r="I164" s="10"/>
    </row>
    <row r="165" spans="3:9" ht="12">
      <c r="C165" s="10"/>
      <c r="D165" s="10"/>
      <c r="E165" s="10"/>
      <c r="F165" s="10"/>
      <c r="G165" s="10"/>
      <c r="H165" s="10"/>
      <c r="I165" s="10"/>
    </row>
    <row r="166" spans="3:9" ht="12">
      <c r="C166" s="10"/>
      <c r="D166" s="10"/>
      <c r="E166" s="10"/>
      <c r="F166" s="10"/>
      <c r="G166" s="10"/>
      <c r="H166" s="10"/>
      <c r="I166" s="10"/>
    </row>
    <row r="167" spans="3:9" ht="12">
      <c r="C167" s="10"/>
      <c r="D167" s="10"/>
      <c r="E167" s="10"/>
      <c r="F167" s="10"/>
      <c r="G167" s="10"/>
      <c r="H167" s="10"/>
      <c r="I167" s="10"/>
    </row>
    <row r="168" spans="3:9" ht="12">
      <c r="C168" s="10"/>
      <c r="D168" s="10"/>
      <c r="E168" s="10"/>
      <c r="F168" s="10"/>
      <c r="G168" s="10"/>
      <c r="H168" s="10"/>
      <c r="I168" s="10"/>
    </row>
    <row r="169" spans="3:9" ht="12">
      <c r="C169" s="10"/>
      <c r="D169" s="10"/>
      <c r="E169" s="10"/>
      <c r="F169" s="10"/>
      <c r="G169" s="10"/>
      <c r="H169" s="10"/>
      <c r="I169" s="10"/>
    </row>
    <row r="170" spans="3:9" ht="12">
      <c r="C170" s="10"/>
      <c r="D170" s="10"/>
      <c r="E170" s="10"/>
      <c r="F170" s="10"/>
      <c r="G170" s="10"/>
      <c r="H170" s="10"/>
      <c r="I170" s="10"/>
    </row>
    <row r="171" spans="3:9" ht="12">
      <c r="C171" s="10"/>
      <c r="D171" s="10"/>
      <c r="E171" s="10"/>
      <c r="F171" s="10"/>
      <c r="G171" s="10"/>
      <c r="H171" s="10"/>
      <c r="I171" s="10"/>
    </row>
    <row r="172" spans="3:9" ht="12">
      <c r="C172" s="10"/>
      <c r="D172" s="10"/>
      <c r="E172" s="10"/>
      <c r="F172" s="10"/>
      <c r="G172" s="10"/>
      <c r="H172" s="10"/>
      <c r="I172" s="10"/>
    </row>
    <row r="173" spans="3:9" ht="12">
      <c r="C173" s="10"/>
      <c r="D173" s="10"/>
      <c r="E173" s="10"/>
      <c r="F173" s="10"/>
      <c r="G173" s="10"/>
      <c r="H173" s="10"/>
      <c r="I173" s="10"/>
    </row>
    <row r="174" spans="3:9" ht="12">
      <c r="C174" s="10"/>
      <c r="D174" s="10"/>
      <c r="E174" s="10"/>
      <c r="F174" s="10"/>
      <c r="G174" s="10"/>
      <c r="H174" s="10"/>
      <c r="I174" s="10"/>
    </row>
    <row r="175" spans="3:9" ht="12">
      <c r="C175" s="10"/>
      <c r="D175" s="10"/>
      <c r="E175" s="10"/>
      <c r="F175" s="10"/>
      <c r="G175" s="10"/>
      <c r="H175" s="10"/>
      <c r="I175" s="10"/>
    </row>
    <row r="176" spans="3:9" ht="12">
      <c r="C176" s="10"/>
      <c r="D176" s="10"/>
      <c r="E176" s="10"/>
      <c r="F176" s="10"/>
      <c r="G176" s="10"/>
      <c r="H176" s="10"/>
      <c r="I176" s="10"/>
    </row>
    <row r="177" spans="3:9" ht="12">
      <c r="C177" s="10"/>
      <c r="D177" s="10"/>
      <c r="E177" s="10"/>
      <c r="F177" s="10"/>
      <c r="G177" s="10"/>
      <c r="H177" s="10"/>
      <c r="I177" s="10"/>
    </row>
    <row r="178" spans="3:9" ht="12">
      <c r="C178" s="10"/>
      <c r="D178" s="10"/>
      <c r="E178" s="10"/>
      <c r="F178" s="10"/>
      <c r="G178" s="10"/>
      <c r="H178" s="10"/>
      <c r="I178" s="10"/>
    </row>
    <row r="179" spans="3:9" ht="12">
      <c r="C179" s="10"/>
      <c r="D179" s="10"/>
      <c r="E179" s="10"/>
      <c r="F179" s="10"/>
      <c r="G179" s="10"/>
      <c r="H179" s="10"/>
      <c r="I179" s="10"/>
    </row>
    <row r="180" spans="3:9" ht="12">
      <c r="C180" s="10"/>
      <c r="D180" s="10"/>
      <c r="E180" s="10"/>
      <c r="F180" s="10"/>
      <c r="G180" s="10"/>
      <c r="H180" s="10"/>
      <c r="I180" s="10"/>
    </row>
    <row r="181" spans="3:9" ht="12">
      <c r="C181" s="10"/>
      <c r="D181" s="10"/>
      <c r="E181" s="10"/>
      <c r="F181" s="10"/>
      <c r="G181" s="10"/>
      <c r="H181" s="10"/>
      <c r="I181" s="10"/>
    </row>
    <row r="182" spans="3:9" ht="12">
      <c r="C182" s="10"/>
      <c r="D182" s="10"/>
      <c r="E182" s="10"/>
      <c r="F182" s="10"/>
      <c r="G182" s="10"/>
      <c r="H182" s="10"/>
      <c r="I182" s="10"/>
    </row>
    <row r="183" spans="3:9" ht="12">
      <c r="C183" s="10"/>
      <c r="D183" s="10"/>
      <c r="E183" s="10"/>
      <c r="F183" s="10"/>
      <c r="G183" s="10"/>
      <c r="H183" s="10"/>
      <c r="I183" s="10"/>
    </row>
    <row r="184" spans="3:9" ht="12">
      <c r="C184" s="10"/>
      <c r="D184" s="10"/>
      <c r="E184" s="10"/>
      <c r="F184" s="10"/>
      <c r="G184" s="10"/>
      <c r="H184" s="10"/>
      <c r="I184" s="10"/>
    </row>
    <row r="185" spans="3:9" ht="12">
      <c r="C185" s="10"/>
      <c r="D185" s="10"/>
      <c r="E185" s="10"/>
      <c r="F185" s="10"/>
      <c r="G185" s="10"/>
      <c r="H185" s="10"/>
      <c r="I185" s="10"/>
    </row>
    <row r="186" spans="3:9" ht="12">
      <c r="C186" s="10"/>
      <c r="D186" s="10"/>
      <c r="E186" s="10"/>
      <c r="F186" s="10"/>
      <c r="G186" s="10"/>
      <c r="H186" s="10"/>
      <c r="I186" s="10"/>
    </row>
    <row r="187" spans="3:9" ht="12">
      <c r="C187" s="10"/>
      <c r="D187" s="10"/>
      <c r="E187" s="10"/>
      <c r="F187" s="10"/>
      <c r="G187" s="10"/>
      <c r="H187" s="10"/>
      <c r="I187" s="10"/>
    </row>
    <row r="188" spans="3:9" ht="12">
      <c r="C188" s="10"/>
      <c r="D188" s="10"/>
      <c r="E188" s="10"/>
      <c r="F188" s="10"/>
      <c r="G188" s="10"/>
      <c r="H188" s="10"/>
      <c r="I188" s="10"/>
    </row>
    <row r="189" spans="3:9" ht="12">
      <c r="C189" s="10"/>
      <c r="D189" s="10"/>
      <c r="E189" s="10"/>
      <c r="F189" s="10"/>
      <c r="G189" s="10"/>
      <c r="H189" s="10"/>
      <c r="I189" s="10"/>
    </row>
    <row r="190" spans="3:9" ht="12">
      <c r="C190" s="10"/>
      <c r="D190" s="10"/>
      <c r="E190" s="10"/>
      <c r="F190" s="10"/>
      <c r="G190" s="10"/>
      <c r="H190" s="10"/>
      <c r="I190" s="10"/>
    </row>
    <row r="191" spans="3:9" ht="12">
      <c r="C191" s="10"/>
      <c r="D191" s="10"/>
      <c r="E191" s="10"/>
      <c r="F191" s="10"/>
      <c r="G191" s="10"/>
      <c r="H191" s="10"/>
      <c r="I191" s="10"/>
    </row>
    <row r="192" spans="3:9" ht="12">
      <c r="C192" s="10"/>
      <c r="D192" s="10"/>
      <c r="E192" s="10"/>
      <c r="F192" s="10"/>
      <c r="G192" s="10"/>
      <c r="H192" s="10"/>
      <c r="I192" s="10"/>
    </row>
    <row r="193" spans="3:9" ht="12">
      <c r="C193" s="10"/>
      <c r="D193" s="10"/>
      <c r="E193" s="10"/>
      <c r="F193" s="10"/>
      <c r="G193" s="10"/>
      <c r="H193" s="10"/>
      <c r="I193" s="10"/>
    </row>
    <row r="194" spans="3:9" ht="12">
      <c r="C194" s="10"/>
      <c r="D194" s="10"/>
      <c r="E194" s="10"/>
      <c r="F194" s="10"/>
      <c r="G194" s="10"/>
      <c r="H194" s="10"/>
      <c r="I194" s="10"/>
    </row>
    <row r="195" spans="3:9" ht="12">
      <c r="C195" s="10"/>
      <c r="D195" s="10"/>
      <c r="E195" s="10"/>
      <c r="F195" s="10"/>
      <c r="G195" s="10"/>
      <c r="H195" s="10"/>
      <c r="I195" s="10"/>
    </row>
    <row r="196" spans="3:9" ht="12">
      <c r="C196" s="10"/>
      <c r="D196" s="10"/>
      <c r="E196" s="10"/>
      <c r="F196" s="10"/>
      <c r="G196" s="10"/>
      <c r="H196" s="10"/>
      <c r="I196" s="10"/>
    </row>
    <row r="197" spans="3:9" ht="12">
      <c r="C197" s="10"/>
      <c r="D197" s="10"/>
      <c r="E197" s="10"/>
      <c r="F197" s="10"/>
      <c r="G197" s="10"/>
      <c r="H197" s="10"/>
      <c r="I197" s="10"/>
    </row>
    <row r="198" spans="3:9" ht="12">
      <c r="C198" s="10"/>
      <c r="D198" s="10"/>
      <c r="E198" s="10"/>
      <c r="F198" s="10"/>
      <c r="G198" s="10"/>
      <c r="H198" s="10"/>
      <c r="I198" s="10"/>
    </row>
    <row r="199" spans="3:9" ht="12">
      <c r="C199" s="10"/>
      <c r="D199" s="10"/>
      <c r="E199" s="10"/>
      <c r="F199" s="10"/>
      <c r="G199" s="10"/>
      <c r="H199" s="10"/>
      <c r="I199" s="10"/>
    </row>
    <row r="200" spans="3:9" ht="12">
      <c r="C200" s="10"/>
      <c r="D200" s="10"/>
      <c r="E200" s="10"/>
      <c r="F200" s="10"/>
      <c r="G200" s="10"/>
      <c r="H200" s="10"/>
      <c r="I200" s="10"/>
    </row>
    <row r="201" spans="3:9" ht="12">
      <c r="C201" s="10"/>
      <c r="D201" s="10"/>
      <c r="E201" s="10"/>
      <c r="F201" s="10"/>
      <c r="G201" s="10"/>
      <c r="H201" s="10"/>
      <c r="I201" s="10"/>
    </row>
    <row r="202" spans="3:9" ht="12">
      <c r="C202" s="10"/>
      <c r="D202" s="10"/>
      <c r="E202" s="10"/>
      <c r="F202" s="10"/>
      <c r="G202" s="10"/>
      <c r="H202" s="10"/>
      <c r="I202" s="10"/>
    </row>
    <row r="203" spans="3:9" ht="12">
      <c r="C203" s="10"/>
      <c r="D203" s="10"/>
      <c r="E203" s="10"/>
      <c r="F203" s="10"/>
      <c r="G203" s="10"/>
      <c r="H203" s="10"/>
      <c r="I203" s="10"/>
    </row>
    <row r="204" spans="3:9" ht="12">
      <c r="C204" s="10"/>
      <c r="D204" s="10"/>
      <c r="E204" s="10"/>
      <c r="F204" s="10"/>
      <c r="G204" s="10"/>
      <c r="H204" s="10"/>
      <c r="I204" s="10"/>
    </row>
    <row r="205" spans="3:9" ht="12">
      <c r="C205" s="10"/>
      <c r="D205" s="10"/>
      <c r="E205" s="10"/>
      <c r="F205" s="10"/>
      <c r="G205" s="10"/>
      <c r="H205" s="10"/>
      <c r="I205" s="10"/>
    </row>
    <row r="206" spans="3:9" ht="12">
      <c r="C206" s="10"/>
      <c r="D206" s="10"/>
      <c r="E206" s="10"/>
      <c r="F206" s="10"/>
      <c r="G206" s="10"/>
      <c r="H206" s="10"/>
      <c r="I206" s="10"/>
    </row>
    <row r="207" spans="3:9" ht="12">
      <c r="C207" s="10"/>
      <c r="D207" s="10"/>
      <c r="E207" s="10"/>
      <c r="F207" s="10"/>
      <c r="G207" s="10"/>
      <c r="H207" s="10"/>
      <c r="I207" s="10"/>
    </row>
    <row r="208" spans="3:9" ht="12">
      <c r="C208" s="10"/>
      <c r="D208" s="10"/>
      <c r="E208" s="10"/>
      <c r="F208" s="10"/>
      <c r="G208" s="10"/>
      <c r="H208" s="10"/>
      <c r="I208" s="10"/>
    </row>
    <row r="209" spans="3:9" ht="12">
      <c r="C209" s="10"/>
      <c r="D209" s="10"/>
      <c r="E209" s="10"/>
      <c r="F209" s="10"/>
      <c r="G209" s="10"/>
      <c r="H209" s="10"/>
      <c r="I209" s="10"/>
    </row>
    <row r="210" spans="3:9" ht="12">
      <c r="C210" s="10"/>
      <c r="D210" s="10"/>
      <c r="E210" s="10"/>
      <c r="F210" s="10"/>
      <c r="G210" s="10"/>
      <c r="H210" s="10"/>
      <c r="I210" s="10"/>
    </row>
    <row r="211" spans="3:9" ht="12">
      <c r="C211" s="10"/>
      <c r="D211" s="10"/>
      <c r="E211" s="10"/>
      <c r="F211" s="10"/>
      <c r="G211" s="10"/>
      <c r="H211" s="10"/>
      <c r="I211" s="10"/>
    </row>
    <row r="212" spans="3:9" ht="12">
      <c r="C212" s="10"/>
      <c r="D212" s="10"/>
      <c r="E212" s="10"/>
      <c r="F212" s="10"/>
      <c r="G212" s="10"/>
      <c r="H212" s="10"/>
      <c r="I212" s="10"/>
    </row>
    <row r="213" spans="3:9" ht="12">
      <c r="C213" s="10"/>
      <c r="D213" s="10"/>
      <c r="E213" s="10"/>
      <c r="F213" s="10"/>
      <c r="G213" s="10"/>
      <c r="H213" s="10"/>
      <c r="I213" s="10"/>
    </row>
    <row r="214" spans="3:9" ht="12">
      <c r="C214" s="10"/>
      <c r="D214" s="10"/>
      <c r="E214" s="10"/>
      <c r="F214" s="10"/>
      <c r="G214" s="10"/>
      <c r="H214" s="10"/>
      <c r="I214" s="10"/>
    </row>
    <row r="215" spans="3:9" ht="12">
      <c r="C215" s="10"/>
      <c r="D215" s="10"/>
      <c r="E215" s="10"/>
      <c r="F215" s="10"/>
      <c r="G215" s="10"/>
      <c r="H215" s="10"/>
      <c r="I215" s="10"/>
    </row>
    <row r="216" spans="3:9" ht="12">
      <c r="C216" s="10"/>
      <c r="D216" s="10"/>
      <c r="E216" s="10"/>
      <c r="F216" s="10"/>
      <c r="G216" s="10"/>
      <c r="H216" s="10"/>
      <c r="I216" s="10"/>
    </row>
    <row r="217" spans="3:9" ht="12">
      <c r="C217" s="10"/>
      <c r="D217" s="10"/>
      <c r="E217" s="10"/>
      <c r="F217" s="10"/>
      <c r="G217" s="10"/>
      <c r="H217" s="10"/>
      <c r="I217" s="10"/>
    </row>
    <row r="218" spans="3:9" ht="12">
      <c r="C218" s="10"/>
      <c r="D218" s="10"/>
      <c r="E218" s="10"/>
      <c r="F218" s="10"/>
      <c r="G218" s="10"/>
      <c r="H218" s="10"/>
      <c r="I218" s="10"/>
    </row>
    <row r="219" spans="3:9" ht="12">
      <c r="C219" s="10"/>
      <c r="D219" s="10"/>
      <c r="E219" s="10"/>
      <c r="F219" s="10"/>
      <c r="G219" s="10"/>
      <c r="H219" s="10"/>
      <c r="I219" s="10"/>
    </row>
    <row r="220" spans="3:9" ht="12">
      <c r="C220" s="10"/>
      <c r="D220" s="10"/>
      <c r="E220" s="10"/>
      <c r="F220" s="10"/>
      <c r="G220" s="10"/>
      <c r="H220" s="10"/>
      <c r="I220" s="10"/>
    </row>
    <row r="221" spans="3:9" ht="12">
      <c r="C221" s="10"/>
      <c r="D221" s="10"/>
      <c r="E221" s="10"/>
      <c r="F221" s="10"/>
      <c r="G221" s="10"/>
      <c r="H221" s="10"/>
      <c r="I221" s="10"/>
    </row>
    <row r="222" spans="3:9" ht="12">
      <c r="C222" s="10"/>
      <c r="D222" s="10"/>
      <c r="E222" s="10"/>
      <c r="F222" s="10"/>
      <c r="G222" s="10"/>
      <c r="H222" s="10"/>
      <c r="I222" s="10"/>
    </row>
    <row r="223" spans="3:9" ht="12">
      <c r="C223" s="10"/>
      <c r="D223" s="10"/>
      <c r="E223" s="10"/>
      <c r="F223" s="10"/>
      <c r="G223" s="10"/>
      <c r="H223" s="10"/>
      <c r="I223" s="10"/>
    </row>
    <row r="224" spans="3:9" ht="12">
      <c r="C224" s="10"/>
      <c r="D224" s="10"/>
      <c r="E224" s="10"/>
      <c r="F224" s="10"/>
      <c r="G224" s="10"/>
      <c r="H224" s="10"/>
      <c r="I224" s="10"/>
    </row>
    <row r="225" spans="3:9" ht="12">
      <c r="C225" s="10"/>
      <c r="D225" s="10"/>
      <c r="E225" s="10"/>
      <c r="F225" s="10"/>
      <c r="G225" s="10"/>
      <c r="H225" s="10"/>
      <c r="I225" s="10"/>
    </row>
    <row r="226" spans="3:9" ht="12">
      <c r="C226" s="10"/>
      <c r="D226" s="10"/>
      <c r="E226" s="10"/>
      <c r="F226" s="10"/>
      <c r="G226" s="10"/>
      <c r="H226" s="10"/>
      <c r="I226" s="10"/>
    </row>
    <row r="227" spans="3:9" ht="12">
      <c r="C227" s="10"/>
      <c r="D227" s="10"/>
      <c r="E227" s="10"/>
      <c r="F227" s="10"/>
      <c r="G227" s="10"/>
      <c r="H227" s="10"/>
      <c r="I227" s="10"/>
    </row>
    <row r="228" spans="3:9" ht="12">
      <c r="C228" s="10"/>
      <c r="D228" s="10"/>
      <c r="E228" s="10"/>
      <c r="F228" s="10"/>
      <c r="G228" s="10"/>
      <c r="H228" s="10"/>
      <c r="I228" s="10"/>
    </row>
    <row r="229" spans="3:9" ht="12">
      <c r="C229" s="10"/>
      <c r="D229" s="10"/>
      <c r="E229" s="10"/>
      <c r="F229" s="10"/>
      <c r="G229" s="10"/>
      <c r="H229" s="10"/>
      <c r="I229" s="10"/>
    </row>
    <row r="230" spans="3:9" ht="12">
      <c r="C230" s="10"/>
      <c r="D230" s="10"/>
      <c r="E230" s="10"/>
      <c r="F230" s="10"/>
      <c r="G230" s="10"/>
      <c r="H230" s="10"/>
      <c r="I230" s="10"/>
    </row>
    <row r="231" spans="3:9" ht="12">
      <c r="C231" s="10"/>
      <c r="D231" s="10"/>
      <c r="E231" s="10"/>
      <c r="F231" s="10"/>
      <c r="G231" s="10"/>
      <c r="H231" s="10"/>
      <c r="I231" s="10"/>
    </row>
    <row r="232" spans="3:9" ht="12">
      <c r="C232" s="10"/>
      <c r="D232" s="10"/>
      <c r="E232" s="10"/>
      <c r="F232" s="10"/>
      <c r="G232" s="10"/>
      <c r="H232" s="10"/>
      <c r="I232" s="10"/>
    </row>
    <row r="233" spans="3:9" ht="12">
      <c r="C233" s="10"/>
      <c r="D233" s="10"/>
      <c r="E233" s="10"/>
      <c r="F233" s="10"/>
      <c r="G233" s="10"/>
      <c r="H233" s="10"/>
      <c r="I233" s="10"/>
    </row>
    <row r="234" spans="3:9" ht="12">
      <c r="C234" s="10"/>
      <c r="D234" s="10"/>
      <c r="E234" s="10"/>
      <c r="F234" s="10"/>
      <c r="G234" s="10"/>
      <c r="H234" s="10"/>
      <c r="I234" s="10"/>
    </row>
    <row r="235" spans="3:9" ht="12">
      <c r="C235" s="10"/>
      <c r="D235" s="10"/>
      <c r="E235" s="10"/>
      <c r="F235" s="10"/>
      <c r="G235" s="10"/>
      <c r="H235" s="10"/>
      <c r="I235" s="10"/>
    </row>
    <row r="236" spans="3:9" ht="12">
      <c r="C236" s="10"/>
      <c r="D236" s="10"/>
      <c r="E236" s="10"/>
      <c r="F236" s="10"/>
      <c r="G236" s="10"/>
      <c r="H236" s="10"/>
      <c r="I236" s="10"/>
    </row>
    <row r="237" spans="3:9" ht="12">
      <c r="C237" s="10"/>
      <c r="D237" s="10"/>
      <c r="E237" s="10"/>
      <c r="F237" s="10"/>
      <c r="G237" s="10"/>
      <c r="H237" s="10"/>
      <c r="I237" s="10"/>
    </row>
    <row r="238" spans="3:9" ht="12">
      <c r="C238" s="10"/>
      <c r="D238" s="10"/>
      <c r="E238" s="10"/>
      <c r="F238" s="10"/>
      <c r="G238" s="10"/>
      <c r="H238" s="10"/>
      <c r="I238" s="10"/>
    </row>
    <row r="239" spans="3:9" ht="12">
      <c r="C239" s="10"/>
      <c r="D239" s="10"/>
      <c r="E239" s="10"/>
      <c r="F239" s="10"/>
      <c r="G239" s="10"/>
      <c r="H239" s="10"/>
      <c r="I239" s="10"/>
    </row>
    <row r="240" spans="3:9" ht="12">
      <c r="C240" s="10"/>
      <c r="D240" s="10"/>
      <c r="E240" s="10"/>
      <c r="F240" s="10"/>
      <c r="G240" s="10"/>
      <c r="H240" s="10"/>
      <c r="I240" s="10"/>
    </row>
    <row r="241" spans="3:9" ht="12">
      <c r="C241" s="10"/>
      <c r="D241" s="10"/>
      <c r="E241" s="10"/>
      <c r="F241" s="10"/>
      <c r="G241" s="10"/>
      <c r="H241" s="10"/>
      <c r="I241" s="10"/>
    </row>
    <row r="242" spans="3:9" ht="12">
      <c r="C242" s="10"/>
      <c r="D242" s="10"/>
      <c r="E242" s="10"/>
      <c r="F242" s="10"/>
      <c r="G242" s="10"/>
      <c r="H242" s="10"/>
      <c r="I242" s="10"/>
    </row>
    <row r="243" spans="3:9" ht="12">
      <c r="C243" s="10"/>
      <c r="D243" s="10"/>
      <c r="E243" s="10"/>
      <c r="F243" s="10"/>
      <c r="G243" s="10"/>
      <c r="H243" s="10"/>
      <c r="I243" s="10"/>
    </row>
    <row r="244" spans="3:9" ht="12">
      <c r="C244" s="10"/>
      <c r="D244" s="10"/>
      <c r="E244" s="10"/>
      <c r="F244" s="10"/>
      <c r="G244" s="10"/>
      <c r="H244" s="10"/>
      <c r="I244" s="10"/>
    </row>
    <row r="245" spans="3:9" ht="12">
      <c r="C245" s="10"/>
      <c r="D245" s="10"/>
      <c r="E245" s="10"/>
      <c r="F245" s="10"/>
      <c r="G245" s="10"/>
      <c r="H245" s="10"/>
      <c r="I245" s="10"/>
    </row>
    <row r="246" spans="3:9" ht="12">
      <c r="C246" s="10"/>
      <c r="D246" s="10"/>
      <c r="E246" s="10"/>
      <c r="F246" s="10"/>
      <c r="G246" s="10"/>
      <c r="H246" s="10"/>
      <c r="I246" s="10"/>
    </row>
    <row r="247" spans="3:9" ht="12">
      <c r="C247" s="10"/>
      <c r="D247" s="10"/>
      <c r="E247" s="10"/>
      <c r="F247" s="10"/>
      <c r="G247" s="10"/>
      <c r="H247" s="10"/>
      <c r="I247" s="10"/>
    </row>
    <row r="248" spans="3:9" ht="12">
      <c r="C248" s="10"/>
      <c r="D248" s="10"/>
      <c r="E248" s="10"/>
      <c r="F248" s="10"/>
      <c r="G248" s="10"/>
      <c r="H248" s="10"/>
      <c r="I248" s="10"/>
    </row>
    <row r="249" spans="3:9" ht="12">
      <c r="C249" s="10"/>
      <c r="D249" s="10"/>
      <c r="E249" s="10"/>
      <c r="F249" s="10"/>
      <c r="G249" s="10"/>
      <c r="H249" s="10"/>
      <c r="I249" s="10"/>
    </row>
    <row r="250" spans="3:9" ht="12">
      <c r="C250" s="10"/>
      <c r="D250" s="10"/>
      <c r="E250" s="10"/>
      <c r="F250" s="10"/>
      <c r="G250" s="10"/>
      <c r="H250" s="10"/>
      <c r="I250" s="10"/>
    </row>
    <row r="251" spans="3:9" ht="12">
      <c r="C251" s="10"/>
      <c r="D251" s="10"/>
      <c r="E251" s="10"/>
      <c r="F251" s="10"/>
      <c r="G251" s="10"/>
      <c r="H251" s="10"/>
      <c r="I251" s="10"/>
    </row>
    <row r="252" spans="3:9" ht="12">
      <c r="C252" s="10"/>
      <c r="D252" s="10"/>
      <c r="E252" s="10"/>
      <c r="F252" s="10"/>
      <c r="G252" s="10"/>
      <c r="H252" s="10"/>
      <c r="I252" s="10"/>
    </row>
    <row r="253" spans="3:9" ht="12">
      <c r="C253" s="10"/>
      <c r="D253" s="10"/>
      <c r="E253" s="10"/>
      <c r="F253" s="10"/>
      <c r="G253" s="10"/>
      <c r="H253" s="10"/>
      <c r="I253" s="10"/>
    </row>
    <row r="254" spans="3:9" ht="12">
      <c r="C254" s="10"/>
      <c r="D254" s="10"/>
      <c r="E254" s="10"/>
      <c r="F254" s="10"/>
      <c r="G254" s="10"/>
      <c r="H254" s="10"/>
      <c r="I254" s="10"/>
    </row>
  </sheetData>
  <mergeCells count="4">
    <mergeCell ref="H1:J1"/>
    <mergeCell ref="E2:F2"/>
    <mergeCell ref="A1:A2"/>
    <mergeCell ref="B1:F1"/>
  </mergeCells>
  <printOptions horizontalCentered="1"/>
  <pageMargins left="0.4724409448818898" right="0.4724409448818898" top="1.299212598425197" bottom="0.984251968503937" header="0.3937007874015748" footer="0.5118110236220472"/>
  <pageSetup horizontalDpi="600" verticalDpi="600" orientation="landscape" paperSize="9" r:id="rId1"/>
  <headerFooter alignWithMargins="0">
    <oddHeader>&amp;L&amp;"Times New Roman,Regular"
&amp;U África&amp;C&amp;"Times New Roman,Regular"PCIPD/1/ 3
Anexo III, página &amp;P
Actividades de concienciación y de desarrollo de recursos humanos
1996/1997/1998 hasta el 31 de marzo de 1999</oddHeader>
    <oddFooter>&amp;L&amp;"Times New Roman,Regular"&amp;F/&amp;A&amp;R&amp;"Times New Roman,Regular"&amp;8
</oddFooter>
  </headerFooter>
  <rowBreaks count="4" manualBreakCount="4">
    <brk id="23" max="255" man="1"/>
    <brk id="42" max="255" man="1"/>
    <brk id="60" max="255" man="1"/>
    <brk id="75" max="255" man="1"/>
  </rowBreaks>
</worksheet>
</file>

<file path=xl/worksheets/sheet2.xml><?xml version="1.0" encoding="utf-8"?>
<worksheet xmlns="http://schemas.openxmlformats.org/spreadsheetml/2006/main" xmlns:r="http://schemas.openxmlformats.org/officeDocument/2006/relationships">
  <dimension ref="A1:H407"/>
  <sheetViews>
    <sheetView workbookViewId="0" topLeftCell="C1">
      <selection activeCell="B10" sqref="B10"/>
    </sheetView>
  </sheetViews>
  <sheetFormatPr defaultColWidth="9.140625" defaultRowHeight="12.75"/>
  <cols>
    <col min="1" max="1" width="24.140625" style="1" bestFit="1" customWidth="1"/>
    <col min="2" max="2" width="14.28125" style="1" customWidth="1"/>
    <col min="3" max="3" width="16.00390625" style="1" customWidth="1"/>
    <col min="4" max="4" width="22.28125" style="1" bestFit="1" customWidth="1"/>
    <col min="5" max="5" width="24.28125" style="1" bestFit="1" customWidth="1"/>
    <col min="6" max="6" width="14.57421875" style="1" customWidth="1"/>
    <col min="7" max="7" width="14.421875" style="1" customWidth="1"/>
    <col min="8" max="16384" width="9.140625" style="1" customWidth="1"/>
  </cols>
  <sheetData>
    <row r="1" spans="1:7" ht="12.75" customHeight="1">
      <c r="A1" s="127" t="s">
        <v>330</v>
      </c>
      <c r="B1" s="130" t="s">
        <v>402</v>
      </c>
      <c r="C1" s="130"/>
      <c r="D1" s="127" t="s">
        <v>405</v>
      </c>
      <c r="E1" s="127" t="s">
        <v>406</v>
      </c>
      <c r="F1" s="127" t="s">
        <v>407</v>
      </c>
      <c r="G1" s="127" t="s">
        <v>408</v>
      </c>
    </row>
    <row r="2" spans="1:7" ht="12">
      <c r="A2" s="128"/>
      <c r="B2" s="127" t="s">
        <v>403</v>
      </c>
      <c r="C2" s="127" t="s">
        <v>404</v>
      </c>
      <c r="D2" s="128"/>
      <c r="E2" s="128"/>
      <c r="F2" s="128"/>
      <c r="G2" s="128"/>
    </row>
    <row r="3" spans="1:7" ht="12">
      <c r="A3" s="129"/>
      <c r="B3" s="129"/>
      <c r="C3" s="129"/>
      <c r="D3" s="129"/>
      <c r="E3" s="129"/>
      <c r="F3" s="129"/>
      <c r="G3" s="129"/>
    </row>
    <row r="4" spans="1:7" ht="12">
      <c r="A4" s="16" t="s">
        <v>246</v>
      </c>
      <c r="B4" s="6"/>
      <c r="C4" s="6" t="s">
        <v>312</v>
      </c>
      <c r="D4" s="6" t="s">
        <v>313</v>
      </c>
      <c r="E4" s="16"/>
      <c r="F4" s="16"/>
      <c r="G4" s="16"/>
    </row>
    <row r="5" spans="1:7" ht="12">
      <c r="A5" s="16" t="s">
        <v>248</v>
      </c>
      <c r="B5" s="6"/>
      <c r="C5" s="6" t="s">
        <v>312</v>
      </c>
      <c r="D5" s="6" t="s">
        <v>313</v>
      </c>
      <c r="E5" s="16"/>
      <c r="F5" s="16"/>
      <c r="G5" s="16"/>
    </row>
    <row r="6" spans="1:7" ht="12">
      <c r="A6" s="16" t="s">
        <v>250</v>
      </c>
      <c r="B6" s="6"/>
      <c r="C6" s="6" t="s">
        <v>312</v>
      </c>
      <c r="D6" s="6"/>
      <c r="E6" s="16"/>
      <c r="F6" s="16"/>
      <c r="G6" s="16"/>
    </row>
    <row r="7" spans="1:7" ht="12">
      <c r="A7" s="16" t="s">
        <v>252</v>
      </c>
      <c r="B7" s="6"/>
      <c r="C7" s="6" t="s">
        <v>312</v>
      </c>
      <c r="D7" s="6" t="s">
        <v>314</v>
      </c>
      <c r="E7" s="16"/>
      <c r="F7" s="16"/>
      <c r="G7" s="16"/>
    </row>
    <row r="8" spans="1:7" ht="12">
      <c r="A8" s="16" t="s">
        <v>253</v>
      </c>
      <c r="B8" s="6"/>
      <c r="C8" s="6" t="s">
        <v>312</v>
      </c>
      <c r="D8" s="6"/>
      <c r="E8" s="16"/>
      <c r="F8" s="16"/>
      <c r="G8" s="16"/>
    </row>
    <row r="9" spans="1:7" ht="12">
      <c r="A9" s="16" t="s">
        <v>351</v>
      </c>
      <c r="B9" s="6"/>
      <c r="C9" s="6" t="s">
        <v>312</v>
      </c>
      <c r="D9" s="6" t="s">
        <v>315</v>
      </c>
      <c r="E9" s="16"/>
      <c r="F9" s="16"/>
      <c r="G9" s="16"/>
    </row>
    <row r="10" spans="1:7" ht="12">
      <c r="A10" s="16" t="s">
        <v>350</v>
      </c>
      <c r="B10" s="6" t="s">
        <v>312</v>
      </c>
      <c r="C10" s="6" t="s">
        <v>312</v>
      </c>
      <c r="D10" s="6" t="s">
        <v>314</v>
      </c>
      <c r="E10" s="16"/>
      <c r="F10" s="16"/>
      <c r="G10" s="16"/>
    </row>
    <row r="11" spans="1:7" ht="12">
      <c r="A11" s="16" t="s">
        <v>256</v>
      </c>
      <c r="B11" s="6"/>
      <c r="C11" s="6" t="s">
        <v>312</v>
      </c>
      <c r="D11" s="6" t="s">
        <v>314</v>
      </c>
      <c r="E11" s="16"/>
      <c r="F11" s="16"/>
      <c r="G11" s="16"/>
    </row>
    <row r="12" spans="1:7" ht="12">
      <c r="A12" s="16" t="s">
        <v>363</v>
      </c>
      <c r="B12" s="6"/>
      <c r="C12" s="6" t="s">
        <v>312</v>
      </c>
      <c r="D12" s="6"/>
      <c r="E12" s="16"/>
      <c r="F12" s="16"/>
      <c r="G12" s="16"/>
    </row>
    <row r="13" spans="1:7" ht="12">
      <c r="A13" s="16" t="s">
        <v>257</v>
      </c>
      <c r="B13" s="6"/>
      <c r="C13" s="6" t="s">
        <v>312</v>
      </c>
      <c r="D13" s="6"/>
      <c r="E13" s="16"/>
      <c r="F13" s="16"/>
      <c r="G13" s="16"/>
    </row>
    <row r="14" spans="1:7" ht="12">
      <c r="A14" s="16" t="s">
        <v>258</v>
      </c>
      <c r="B14" s="6" t="s">
        <v>312</v>
      </c>
      <c r="C14" s="6" t="s">
        <v>312</v>
      </c>
      <c r="D14" s="6" t="s">
        <v>316</v>
      </c>
      <c r="E14" s="16"/>
      <c r="F14" s="16"/>
      <c r="G14" s="16"/>
    </row>
    <row r="15" spans="1:7" ht="12">
      <c r="A15" s="16" t="s">
        <v>259</v>
      </c>
      <c r="B15" s="6"/>
      <c r="C15" s="6" t="s">
        <v>312</v>
      </c>
      <c r="D15" s="6"/>
      <c r="E15" s="6"/>
      <c r="F15" s="16"/>
      <c r="G15" s="16"/>
    </row>
    <row r="16" spans="1:7" ht="12">
      <c r="A16" s="16" t="s">
        <v>368</v>
      </c>
      <c r="B16" s="6"/>
      <c r="C16" s="6" t="s">
        <v>312</v>
      </c>
      <c r="D16" s="6"/>
      <c r="E16" s="6" t="s">
        <v>312</v>
      </c>
      <c r="F16" s="16"/>
      <c r="G16" s="16"/>
    </row>
    <row r="17" spans="1:7" ht="12">
      <c r="A17" s="16" t="s">
        <v>372</v>
      </c>
      <c r="B17" s="6" t="s">
        <v>312</v>
      </c>
      <c r="C17" s="6" t="s">
        <v>312</v>
      </c>
      <c r="D17" s="6"/>
      <c r="E17" s="6"/>
      <c r="F17" s="16"/>
      <c r="G17" s="16"/>
    </row>
    <row r="18" spans="1:7" ht="12">
      <c r="A18" s="16" t="s">
        <v>317</v>
      </c>
      <c r="B18" s="6"/>
      <c r="C18" s="6" t="s">
        <v>312</v>
      </c>
      <c r="D18" s="6" t="s">
        <v>314</v>
      </c>
      <c r="E18" s="6"/>
      <c r="F18" s="16"/>
      <c r="G18" s="16"/>
    </row>
    <row r="19" spans="1:7" ht="12">
      <c r="A19" s="16" t="s">
        <v>261</v>
      </c>
      <c r="B19" s="6" t="s">
        <v>312</v>
      </c>
      <c r="C19" s="6" t="s">
        <v>312</v>
      </c>
      <c r="D19" s="6" t="s">
        <v>318</v>
      </c>
      <c r="E19" s="6" t="s">
        <v>312</v>
      </c>
      <c r="F19" s="16"/>
      <c r="G19" s="16"/>
    </row>
    <row r="20" spans="1:7" ht="12">
      <c r="A20" s="16" t="s">
        <v>262</v>
      </c>
      <c r="B20" s="6"/>
      <c r="C20" s="6" t="s">
        <v>312</v>
      </c>
      <c r="D20" s="6" t="s">
        <v>313</v>
      </c>
      <c r="E20" s="6"/>
      <c r="F20" s="16"/>
      <c r="G20" s="16"/>
    </row>
    <row r="21" spans="1:7" ht="12">
      <c r="A21" s="16" t="s">
        <v>367</v>
      </c>
      <c r="B21" s="6"/>
      <c r="C21" s="6" t="s">
        <v>312</v>
      </c>
      <c r="D21" s="6"/>
      <c r="E21" s="6" t="s">
        <v>312</v>
      </c>
      <c r="F21" s="16"/>
      <c r="G21" s="16"/>
    </row>
    <row r="22" spans="1:7" ht="12">
      <c r="A22" s="16" t="s">
        <v>264</v>
      </c>
      <c r="B22" s="6"/>
      <c r="C22" s="6" t="s">
        <v>312</v>
      </c>
      <c r="D22" s="6" t="s">
        <v>313</v>
      </c>
      <c r="E22" s="6"/>
      <c r="F22" s="16"/>
      <c r="G22" s="16"/>
    </row>
    <row r="23" spans="1:7" ht="12">
      <c r="A23" s="16" t="s">
        <v>265</v>
      </c>
      <c r="B23" s="6" t="s">
        <v>312</v>
      </c>
      <c r="C23" s="6" t="s">
        <v>312</v>
      </c>
      <c r="D23" s="6" t="s">
        <v>313</v>
      </c>
      <c r="E23" s="6"/>
      <c r="F23" s="16"/>
      <c r="G23" s="16"/>
    </row>
    <row r="24" spans="1:7" ht="12">
      <c r="A24" s="16" t="s">
        <v>267</v>
      </c>
      <c r="B24" s="6" t="s">
        <v>312</v>
      </c>
      <c r="C24" s="6" t="s">
        <v>312</v>
      </c>
      <c r="D24" s="6" t="s">
        <v>318</v>
      </c>
      <c r="E24" s="6"/>
      <c r="F24" s="16"/>
      <c r="G24" s="16"/>
    </row>
    <row r="25" spans="1:7" ht="12">
      <c r="A25" s="16" t="s">
        <v>269</v>
      </c>
      <c r="B25" s="6"/>
      <c r="C25" s="6" t="s">
        <v>312</v>
      </c>
      <c r="D25" s="6"/>
      <c r="E25" s="6"/>
      <c r="F25" s="16"/>
      <c r="G25" s="16"/>
    </row>
    <row r="26" spans="1:7" ht="12">
      <c r="A26" s="16" t="s">
        <v>270</v>
      </c>
      <c r="B26" s="6"/>
      <c r="C26" s="6" t="s">
        <v>312</v>
      </c>
      <c r="D26" s="6" t="s">
        <v>318</v>
      </c>
      <c r="E26" s="16"/>
      <c r="F26" s="16"/>
      <c r="G26" s="16"/>
    </row>
    <row r="27" spans="1:7" ht="12">
      <c r="A27" s="16" t="s">
        <v>272</v>
      </c>
      <c r="B27" s="6" t="s">
        <v>312</v>
      </c>
      <c r="C27" s="6" t="s">
        <v>312</v>
      </c>
      <c r="D27" s="6" t="s">
        <v>318</v>
      </c>
      <c r="E27" s="16"/>
      <c r="F27" s="16"/>
      <c r="G27" s="16"/>
    </row>
    <row r="28" spans="1:7" ht="12">
      <c r="A28" s="16" t="s">
        <v>379</v>
      </c>
      <c r="B28" s="6" t="s">
        <v>312</v>
      </c>
      <c r="C28" s="6" t="s">
        <v>312</v>
      </c>
      <c r="D28" s="6" t="s">
        <v>318</v>
      </c>
      <c r="E28" s="16"/>
      <c r="F28" s="16"/>
      <c r="G28" s="16"/>
    </row>
    <row r="29" spans="1:7" ht="12">
      <c r="A29" s="16" t="s">
        <v>384</v>
      </c>
      <c r="B29" s="6"/>
      <c r="C29" s="6" t="s">
        <v>312</v>
      </c>
      <c r="D29" s="6"/>
      <c r="E29" s="16"/>
      <c r="F29" s="16"/>
      <c r="G29" s="16"/>
    </row>
    <row r="30" spans="1:7" ht="12">
      <c r="A30" s="16" t="s">
        <v>277</v>
      </c>
      <c r="B30" s="6"/>
      <c r="C30" s="6" t="s">
        <v>312</v>
      </c>
      <c r="D30" s="6" t="s">
        <v>318</v>
      </c>
      <c r="E30" s="16"/>
      <c r="F30" s="16"/>
      <c r="G30" s="16"/>
    </row>
    <row r="31" spans="1:7" ht="12">
      <c r="A31" s="16" t="s">
        <v>279</v>
      </c>
      <c r="B31" s="6"/>
      <c r="C31" s="6" t="s">
        <v>312</v>
      </c>
      <c r="D31" s="6" t="s">
        <v>318</v>
      </c>
      <c r="E31" s="16"/>
      <c r="F31" s="16"/>
      <c r="G31" s="16"/>
    </row>
    <row r="32" spans="1:7" ht="12">
      <c r="A32" s="16" t="s">
        <v>386</v>
      </c>
      <c r="B32" s="6" t="s">
        <v>312</v>
      </c>
      <c r="C32" s="6" t="s">
        <v>312</v>
      </c>
      <c r="D32" s="6" t="s">
        <v>318</v>
      </c>
      <c r="E32" s="6" t="s">
        <v>312</v>
      </c>
      <c r="F32" s="16"/>
      <c r="G32" s="16"/>
    </row>
    <row r="33" spans="1:7" ht="12">
      <c r="A33" s="16" t="s">
        <v>282</v>
      </c>
      <c r="B33" s="6" t="s">
        <v>312</v>
      </c>
      <c r="C33" s="6" t="s">
        <v>312</v>
      </c>
      <c r="D33" s="6" t="s">
        <v>318</v>
      </c>
      <c r="E33" s="16"/>
      <c r="F33" s="16"/>
      <c r="G33" s="16"/>
    </row>
    <row r="34" spans="1:7" ht="12">
      <c r="A34" s="16" t="s">
        <v>353</v>
      </c>
      <c r="B34" s="6"/>
      <c r="C34" s="6" t="s">
        <v>312</v>
      </c>
      <c r="D34" s="6" t="s">
        <v>315</v>
      </c>
      <c r="E34" s="16"/>
      <c r="F34" s="16"/>
      <c r="G34" s="16"/>
    </row>
    <row r="35" spans="1:7" ht="12">
      <c r="A35" s="16" t="s">
        <v>366</v>
      </c>
      <c r="B35" s="6"/>
      <c r="C35" s="6" t="s">
        <v>312</v>
      </c>
      <c r="D35" s="6"/>
      <c r="E35" s="16"/>
      <c r="F35" s="16"/>
      <c r="G35" s="16"/>
    </row>
    <row r="36" spans="1:7" ht="12">
      <c r="A36" s="16" t="s">
        <v>401</v>
      </c>
      <c r="B36" s="6" t="s">
        <v>312</v>
      </c>
      <c r="C36" s="6" t="s">
        <v>312</v>
      </c>
      <c r="D36" s="6"/>
      <c r="E36" s="16"/>
      <c r="F36" s="16"/>
      <c r="G36" s="16"/>
    </row>
    <row r="37" spans="1:7" ht="12">
      <c r="A37" s="16" t="s">
        <v>283</v>
      </c>
      <c r="B37" s="6"/>
      <c r="C37" s="6" t="s">
        <v>312</v>
      </c>
      <c r="D37" s="6"/>
      <c r="E37" s="16"/>
      <c r="F37" s="16"/>
      <c r="G37" s="16"/>
    </row>
    <row r="38" spans="1:7" ht="12">
      <c r="A38" s="16" t="s">
        <v>389</v>
      </c>
      <c r="B38" s="6"/>
      <c r="C38" s="6" t="s">
        <v>312</v>
      </c>
      <c r="D38" s="6" t="s">
        <v>318</v>
      </c>
      <c r="E38" s="16"/>
      <c r="F38" s="16"/>
      <c r="G38" s="16"/>
    </row>
    <row r="39" spans="1:7" ht="12">
      <c r="A39" s="16" t="s">
        <v>284</v>
      </c>
      <c r="B39" s="6" t="s">
        <v>312</v>
      </c>
      <c r="C39" s="6" t="s">
        <v>312</v>
      </c>
      <c r="D39" s="6" t="s">
        <v>318</v>
      </c>
      <c r="E39" s="16"/>
      <c r="F39" s="16"/>
      <c r="G39" s="16"/>
    </row>
    <row r="40" spans="1:7" ht="12">
      <c r="A40" s="16" t="s">
        <v>285</v>
      </c>
      <c r="B40" s="6"/>
      <c r="C40" s="6" t="s">
        <v>312</v>
      </c>
      <c r="D40" s="6"/>
      <c r="E40" s="16"/>
      <c r="F40" s="16"/>
      <c r="G40" s="16"/>
    </row>
    <row r="41" spans="1:7" ht="12">
      <c r="A41" s="16" t="s">
        <v>391</v>
      </c>
      <c r="B41" s="6"/>
      <c r="C41" s="6" t="s">
        <v>312</v>
      </c>
      <c r="D41" s="6" t="s">
        <v>318</v>
      </c>
      <c r="E41" s="16"/>
      <c r="F41" s="16"/>
      <c r="G41" s="16"/>
    </row>
    <row r="42" spans="1:7" ht="12">
      <c r="A42" s="16" t="s">
        <v>319</v>
      </c>
      <c r="B42" s="6"/>
      <c r="C42" s="6" t="s">
        <v>312</v>
      </c>
      <c r="D42" s="6"/>
      <c r="E42" s="16"/>
      <c r="F42" s="16"/>
      <c r="G42" s="16"/>
    </row>
    <row r="43" spans="1:7" ht="12">
      <c r="A43" s="16" t="s">
        <v>392</v>
      </c>
      <c r="B43" s="6"/>
      <c r="C43" s="6"/>
      <c r="D43" s="6"/>
      <c r="E43" s="16"/>
      <c r="F43" s="16"/>
      <c r="G43" s="16"/>
    </row>
    <row r="44" spans="1:7" ht="12">
      <c r="A44" s="16" t="s">
        <v>409</v>
      </c>
      <c r="B44" s="6"/>
      <c r="C44" s="6" t="s">
        <v>312</v>
      </c>
      <c r="D44" s="27" t="s">
        <v>318</v>
      </c>
      <c r="E44" s="16"/>
      <c r="F44" s="16"/>
      <c r="G44" s="16"/>
    </row>
    <row r="45" spans="1:7" ht="12">
      <c r="A45" s="16" t="s">
        <v>394</v>
      </c>
      <c r="B45" s="6"/>
      <c r="C45" s="6"/>
      <c r="D45" s="16"/>
      <c r="E45" s="16"/>
      <c r="F45" s="16"/>
      <c r="G45" s="16"/>
    </row>
    <row r="46" spans="1:7" ht="12">
      <c r="A46" s="16" t="s">
        <v>288</v>
      </c>
      <c r="B46" s="6"/>
      <c r="C46" s="6" t="s">
        <v>312</v>
      </c>
      <c r="D46" s="6" t="s">
        <v>318</v>
      </c>
      <c r="E46" s="16"/>
      <c r="F46" s="16"/>
      <c r="G46" s="16"/>
    </row>
    <row r="47" spans="1:7" ht="12">
      <c r="A47" s="16" t="s">
        <v>290</v>
      </c>
      <c r="B47" s="6" t="s">
        <v>312</v>
      </c>
      <c r="C47" s="6" t="s">
        <v>312</v>
      </c>
      <c r="D47" s="6" t="s">
        <v>318</v>
      </c>
      <c r="E47" s="16"/>
      <c r="F47" s="16"/>
      <c r="G47" s="16"/>
    </row>
    <row r="48" spans="1:7" ht="12">
      <c r="A48" s="16" t="s">
        <v>291</v>
      </c>
      <c r="B48" s="6" t="s">
        <v>312</v>
      </c>
      <c r="C48" s="6" t="s">
        <v>312</v>
      </c>
      <c r="D48" s="6" t="s">
        <v>318</v>
      </c>
      <c r="E48" s="16"/>
      <c r="F48" s="16"/>
      <c r="G48" s="16"/>
    </row>
    <row r="49" spans="1:7" ht="12">
      <c r="A49" s="16" t="s">
        <v>293</v>
      </c>
      <c r="B49" s="6"/>
      <c r="C49" s="6" t="s">
        <v>312</v>
      </c>
      <c r="D49" s="6" t="s">
        <v>318</v>
      </c>
      <c r="E49" s="16"/>
      <c r="F49" s="16"/>
      <c r="G49" s="16"/>
    </row>
    <row r="50" spans="1:7" ht="12">
      <c r="A50" s="16" t="s">
        <v>320</v>
      </c>
      <c r="B50" s="6"/>
      <c r="C50" s="6" t="s">
        <v>312</v>
      </c>
      <c r="D50" s="6"/>
      <c r="E50" s="16"/>
      <c r="F50" s="16"/>
      <c r="G50" s="16"/>
    </row>
    <row r="51" spans="1:7" ht="12">
      <c r="A51" s="16" t="s">
        <v>321</v>
      </c>
      <c r="B51" s="6"/>
      <c r="C51" s="6" t="s">
        <v>312</v>
      </c>
      <c r="D51" s="6"/>
      <c r="E51" s="16"/>
      <c r="F51" s="16"/>
      <c r="G51" s="16"/>
    </row>
    <row r="52" spans="1:7" ht="12">
      <c r="A52" s="16" t="s">
        <v>322</v>
      </c>
      <c r="B52" s="6"/>
      <c r="C52" s="6" t="s">
        <v>312</v>
      </c>
      <c r="D52" s="6"/>
      <c r="E52" s="16"/>
      <c r="F52" s="16"/>
      <c r="G52" s="16"/>
    </row>
    <row r="53" spans="2:8" ht="12">
      <c r="B53" s="85"/>
      <c r="C53" s="85"/>
      <c r="D53" s="85"/>
      <c r="E53" s="86"/>
      <c r="F53" s="86"/>
      <c r="G53" s="86"/>
      <c r="H53" s="39"/>
    </row>
    <row r="54" spans="2:4" ht="12">
      <c r="B54" s="10"/>
      <c r="C54" s="10"/>
      <c r="D54" s="10"/>
    </row>
    <row r="55" spans="2:4" ht="12">
      <c r="B55" s="10"/>
      <c r="C55" s="10"/>
      <c r="D55" s="10"/>
    </row>
    <row r="56" spans="2:4" ht="12">
      <c r="B56" s="10"/>
      <c r="C56" s="10"/>
      <c r="D56" s="10"/>
    </row>
    <row r="57" spans="2:4" ht="12">
      <c r="B57" s="10"/>
      <c r="C57" s="10"/>
      <c r="D57" s="10"/>
    </row>
    <row r="58" spans="2:4" ht="12">
      <c r="B58" s="10"/>
      <c r="C58" s="10"/>
      <c r="D58" s="10"/>
    </row>
    <row r="59" spans="2:4" ht="12">
      <c r="B59" s="10"/>
      <c r="C59" s="10"/>
      <c r="D59" s="10"/>
    </row>
    <row r="60" spans="2:4" ht="12">
      <c r="B60" s="10"/>
      <c r="C60" s="10"/>
      <c r="D60" s="10"/>
    </row>
    <row r="61" spans="2:3" ht="12">
      <c r="B61" s="10"/>
      <c r="C61" s="10"/>
    </row>
    <row r="62" spans="2:3" ht="12">
      <c r="B62" s="10"/>
      <c r="C62" s="10"/>
    </row>
    <row r="63" spans="2:3" ht="12">
      <c r="B63" s="10"/>
      <c r="C63" s="10"/>
    </row>
    <row r="64" spans="2:3" ht="12">
      <c r="B64" s="10"/>
      <c r="C64" s="10"/>
    </row>
    <row r="65" spans="2:3" ht="12">
      <c r="B65" s="10"/>
      <c r="C65" s="10"/>
    </row>
    <row r="66" spans="2:3" ht="12">
      <c r="B66" s="10"/>
      <c r="C66" s="10"/>
    </row>
    <row r="67" spans="2:3" ht="12">
      <c r="B67" s="10"/>
      <c r="C67" s="10"/>
    </row>
    <row r="68" spans="2:3" ht="12">
      <c r="B68" s="10"/>
      <c r="C68" s="10"/>
    </row>
    <row r="69" spans="2:3" ht="12">
      <c r="B69" s="10"/>
      <c r="C69" s="10"/>
    </row>
    <row r="70" spans="2:3" ht="12">
      <c r="B70" s="10"/>
      <c r="C70" s="10"/>
    </row>
    <row r="71" spans="2:3" ht="12">
      <c r="B71" s="10"/>
      <c r="C71" s="10"/>
    </row>
    <row r="72" spans="2:3" ht="12">
      <c r="B72" s="10"/>
      <c r="C72" s="10"/>
    </row>
    <row r="73" spans="2:3" ht="12">
      <c r="B73" s="10"/>
      <c r="C73" s="10"/>
    </row>
    <row r="74" spans="2:3" ht="12">
      <c r="B74" s="10"/>
      <c r="C74" s="10"/>
    </row>
    <row r="75" spans="2:3" ht="12">
      <c r="B75" s="10"/>
      <c r="C75" s="10"/>
    </row>
    <row r="76" spans="2:3" ht="12">
      <c r="B76" s="10"/>
      <c r="C76" s="10"/>
    </row>
    <row r="77" spans="2:3" ht="12">
      <c r="B77" s="10"/>
      <c r="C77" s="10"/>
    </row>
    <row r="78" spans="2:3" ht="12">
      <c r="B78" s="10"/>
      <c r="C78" s="10"/>
    </row>
    <row r="79" spans="2:3" ht="12">
      <c r="B79" s="10"/>
      <c r="C79" s="10"/>
    </row>
    <row r="80" spans="2:3" ht="12">
      <c r="B80" s="10"/>
      <c r="C80" s="10"/>
    </row>
    <row r="81" spans="2:3" ht="12">
      <c r="B81" s="10"/>
      <c r="C81" s="10"/>
    </row>
    <row r="82" spans="2:3" ht="12">
      <c r="B82" s="10"/>
      <c r="C82" s="10"/>
    </row>
    <row r="83" spans="2:3" ht="12">
      <c r="B83" s="10"/>
      <c r="C83" s="10"/>
    </row>
    <row r="84" spans="2:3" ht="12">
      <c r="B84" s="10"/>
      <c r="C84" s="10"/>
    </row>
    <row r="85" spans="2:3" ht="12">
      <c r="B85" s="10"/>
      <c r="C85" s="10"/>
    </row>
    <row r="86" spans="2:3" ht="12">
      <c r="B86" s="10"/>
      <c r="C86" s="10"/>
    </row>
    <row r="87" spans="2:3" ht="12">
      <c r="B87" s="10"/>
      <c r="C87" s="10"/>
    </row>
    <row r="88" spans="2:3" ht="12">
      <c r="B88" s="10"/>
      <c r="C88" s="10"/>
    </row>
    <row r="89" spans="2:3" ht="12">
      <c r="B89" s="10"/>
      <c r="C89" s="10"/>
    </row>
    <row r="90" spans="2:3" ht="12">
      <c r="B90" s="10"/>
      <c r="C90" s="10"/>
    </row>
    <row r="91" spans="2:3" ht="12">
      <c r="B91" s="10"/>
      <c r="C91" s="10"/>
    </row>
    <row r="92" spans="2:3" ht="12">
      <c r="B92" s="10"/>
      <c r="C92" s="10"/>
    </row>
    <row r="93" spans="2:3" ht="12">
      <c r="B93" s="10"/>
      <c r="C93" s="10"/>
    </row>
    <row r="94" spans="2:3" ht="12">
      <c r="B94" s="10"/>
      <c r="C94" s="10"/>
    </row>
    <row r="95" spans="2:3" ht="12">
      <c r="B95" s="10"/>
      <c r="C95" s="10"/>
    </row>
    <row r="96" spans="2:3" ht="12">
      <c r="B96" s="10"/>
      <c r="C96" s="10"/>
    </row>
    <row r="97" spans="2:3" ht="12">
      <c r="B97" s="10"/>
      <c r="C97" s="10"/>
    </row>
    <row r="98" spans="2:3" ht="12">
      <c r="B98" s="10"/>
      <c r="C98" s="10"/>
    </row>
    <row r="99" spans="2:3" ht="12">
      <c r="B99" s="10"/>
      <c r="C99" s="10"/>
    </row>
    <row r="100" spans="2:3" ht="12">
      <c r="B100" s="10"/>
      <c r="C100" s="10"/>
    </row>
    <row r="101" spans="2:3" ht="12">
      <c r="B101" s="10"/>
      <c r="C101" s="10"/>
    </row>
    <row r="102" spans="2:3" ht="12">
      <c r="B102" s="10"/>
      <c r="C102" s="10"/>
    </row>
    <row r="103" spans="2:3" ht="12">
      <c r="B103" s="10"/>
      <c r="C103" s="10"/>
    </row>
    <row r="104" spans="2:3" ht="12">
      <c r="B104" s="10"/>
      <c r="C104" s="10"/>
    </row>
    <row r="105" spans="2:3" ht="12">
      <c r="B105" s="10"/>
      <c r="C105" s="10"/>
    </row>
    <row r="106" spans="2:3" ht="12">
      <c r="B106" s="10"/>
      <c r="C106" s="10"/>
    </row>
    <row r="107" spans="2:3" ht="12">
      <c r="B107" s="10"/>
      <c r="C107" s="10"/>
    </row>
    <row r="108" spans="2:3" ht="12">
      <c r="B108" s="10"/>
      <c r="C108" s="10"/>
    </row>
    <row r="109" spans="2:3" ht="12">
      <c r="B109" s="10"/>
      <c r="C109" s="10"/>
    </row>
    <row r="110" spans="2:3" ht="12">
      <c r="B110" s="10"/>
      <c r="C110" s="10"/>
    </row>
    <row r="111" spans="2:3" ht="12">
      <c r="B111" s="10"/>
      <c r="C111" s="10"/>
    </row>
    <row r="112" spans="2:3" ht="12">
      <c r="B112" s="10"/>
      <c r="C112" s="10"/>
    </row>
    <row r="113" spans="2:3" ht="12">
      <c r="B113" s="10"/>
      <c r="C113" s="10"/>
    </row>
    <row r="114" spans="2:3" ht="12">
      <c r="B114" s="10"/>
      <c r="C114" s="10"/>
    </row>
    <row r="115" spans="2:3" ht="12">
      <c r="B115" s="10"/>
      <c r="C115" s="10"/>
    </row>
    <row r="116" spans="2:3" ht="12">
      <c r="B116" s="10"/>
      <c r="C116" s="10"/>
    </row>
    <row r="117" spans="2:3" ht="12">
      <c r="B117" s="10"/>
      <c r="C117" s="10"/>
    </row>
    <row r="118" spans="2:3" ht="12">
      <c r="B118" s="10"/>
      <c r="C118" s="10"/>
    </row>
    <row r="119" spans="2:3" ht="12">
      <c r="B119" s="10"/>
      <c r="C119" s="10"/>
    </row>
    <row r="120" spans="2:3" ht="12">
      <c r="B120" s="10"/>
      <c r="C120" s="10"/>
    </row>
    <row r="121" spans="2:3" ht="12">
      <c r="B121" s="10"/>
      <c r="C121" s="10"/>
    </row>
    <row r="122" spans="2:3" ht="12">
      <c r="B122" s="10"/>
      <c r="C122" s="10"/>
    </row>
    <row r="123" spans="2:3" ht="12">
      <c r="B123" s="10"/>
      <c r="C123" s="10"/>
    </row>
    <row r="124" spans="2:3" ht="12">
      <c r="B124" s="10"/>
      <c r="C124" s="10"/>
    </row>
    <row r="125" spans="2:3" ht="12">
      <c r="B125" s="10"/>
      <c r="C125" s="10"/>
    </row>
    <row r="126" spans="2:3" ht="12">
      <c r="B126" s="10"/>
      <c r="C126" s="10"/>
    </row>
    <row r="127" spans="2:3" ht="12">
      <c r="B127" s="10"/>
      <c r="C127" s="10"/>
    </row>
    <row r="128" spans="2:3" ht="12">
      <c r="B128" s="10"/>
      <c r="C128" s="10"/>
    </row>
    <row r="129" spans="2:3" ht="12">
      <c r="B129" s="10"/>
      <c r="C129" s="10"/>
    </row>
    <row r="130" spans="2:3" ht="12">
      <c r="B130" s="10"/>
      <c r="C130" s="10"/>
    </row>
    <row r="131" spans="2:3" ht="12">
      <c r="B131" s="10"/>
      <c r="C131" s="10"/>
    </row>
    <row r="132" spans="2:3" ht="12">
      <c r="B132" s="10"/>
      <c r="C132" s="10"/>
    </row>
    <row r="133" spans="2:3" ht="12">
      <c r="B133" s="10"/>
      <c r="C133" s="10"/>
    </row>
    <row r="134" spans="2:3" ht="12">
      <c r="B134" s="10"/>
      <c r="C134" s="10"/>
    </row>
    <row r="135" spans="2:3" ht="12">
      <c r="B135" s="10"/>
      <c r="C135" s="10"/>
    </row>
    <row r="136" spans="2:3" ht="12">
      <c r="B136" s="10"/>
      <c r="C136" s="10"/>
    </row>
    <row r="137" spans="2:3" ht="12">
      <c r="B137" s="10"/>
      <c r="C137" s="10"/>
    </row>
    <row r="138" spans="2:3" ht="12">
      <c r="B138" s="10"/>
      <c r="C138" s="10"/>
    </row>
    <row r="139" spans="2:3" ht="12">
      <c r="B139" s="10"/>
      <c r="C139" s="10"/>
    </row>
    <row r="140" spans="2:3" ht="12">
      <c r="B140" s="10"/>
      <c r="C140" s="10"/>
    </row>
    <row r="141" spans="2:3" ht="12">
      <c r="B141" s="10"/>
      <c r="C141" s="10"/>
    </row>
    <row r="142" spans="2:3" ht="12">
      <c r="B142" s="10"/>
      <c r="C142" s="10"/>
    </row>
    <row r="143" spans="2:3" ht="12">
      <c r="B143" s="10"/>
      <c r="C143" s="10"/>
    </row>
    <row r="144" spans="2:3" ht="12">
      <c r="B144" s="10"/>
      <c r="C144" s="10"/>
    </row>
    <row r="145" spans="2:3" ht="12">
      <c r="B145" s="10"/>
      <c r="C145" s="10"/>
    </row>
    <row r="146" spans="2:3" ht="12">
      <c r="B146" s="10"/>
      <c r="C146" s="10"/>
    </row>
    <row r="147" spans="2:3" ht="12">
      <c r="B147" s="10"/>
      <c r="C147" s="10"/>
    </row>
    <row r="148" spans="2:3" ht="12">
      <c r="B148" s="10"/>
      <c r="C148" s="10"/>
    </row>
    <row r="149" spans="2:3" ht="12">
      <c r="B149" s="10"/>
      <c r="C149" s="10"/>
    </row>
    <row r="150" spans="2:3" ht="12">
      <c r="B150" s="10"/>
      <c r="C150" s="10"/>
    </row>
    <row r="151" spans="2:3" ht="12">
      <c r="B151" s="10"/>
      <c r="C151" s="10"/>
    </row>
    <row r="152" spans="2:3" ht="12">
      <c r="B152" s="10"/>
      <c r="C152" s="10"/>
    </row>
    <row r="153" spans="2:3" ht="12">
      <c r="B153" s="10"/>
      <c r="C153" s="10"/>
    </row>
    <row r="154" spans="2:3" ht="12">
      <c r="B154" s="10"/>
      <c r="C154" s="10"/>
    </row>
    <row r="155" spans="2:3" ht="12">
      <c r="B155" s="10"/>
      <c r="C155" s="10"/>
    </row>
    <row r="156" spans="2:3" ht="12">
      <c r="B156" s="10"/>
      <c r="C156" s="10"/>
    </row>
    <row r="157" spans="2:3" ht="12">
      <c r="B157" s="10"/>
      <c r="C157" s="10"/>
    </row>
    <row r="158" spans="2:3" ht="12">
      <c r="B158" s="10"/>
      <c r="C158" s="10"/>
    </row>
    <row r="159" spans="2:3" ht="12">
      <c r="B159" s="10"/>
      <c r="C159" s="10"/>
    </row>
    <row r="160" spans="2:3" ht="12">
      <c r="B160" s="10"/>
      <c r="C160" s="10"/>
    </row>
    <row r="161" spans="2:3" ht="12">
      <c r="B161" s="10"/>
      <c r="C161" s="10"/>
    </row>
    <row r="162" spans="2:3" ht="12">
      <c r="B162" s="10"/>
      <c r="C162" s="10"/>
    </row>
    <row r="163" spans="2:3" ht="12">
      <c r="B163" s="10"/>
      <c r="C163" s="10"/>
    </row>
    <row r="164" spans="2:3" ht="12">
      <c r="B164" s="10"/>
      <c r="C164" s="10"/>
    </row>
    <row r="165" spans="2:3" ht="12">
      <c r="B165" s="10"/>
      <c r="C165" s="10"/>
    </row>
    <row r="166" spans="2:3" ht="12">
      <c r="B166" s="10"/>
      <c r="C166" s="10"/>
    </row>
    <row r="167" spans="2:3" ht="12">
      <c r="B167" s="10"/>
      <c r="C167" s="10"/>
    </row>
    <row r="168" spans="2:3" ht="12">
      <c r="B168" s="10"/>
      <c r="C168" s="10"/>
    </row>
    <row r="169" spans="2:3" ht="12">
      <c r="B169" s="10"/>
      <c r="C169" s="10"/>
    </row>
    <row r="170" spans="2:3" ht="12">
      <c r="B170" s="10"/>
      <c r="C170" s="10"/>
    </row>
    <row r="171" spans="2:3" ht="12">
      <c r="B171" s="10"/>
      <c r="C171" s="10"/>
    </row>
    <row r="172" spans="2:3" ht="12">
      <c r="B172" s="10"/>
      <c r="C172" s="10"/>
    </row>
    <row r="173" spans="2:3" ht="12">
      <c r="B173" s="10"/>
      <c r="C173" s="10"/>
    </row>
    <row r="174" spans="2:3" ht="12">
      <c r="B174" s="10"/>
      <c r="C174" s="10"/>
    </row>
    <row r="175" spans="2:3" ht="12">
      <c r="B175" s="10"/>
      <c r="C175" s="10"/>
    </row>
    <row r="176" spans="2:3" ht="12">
      <c r="B176" s="10"/>
      <c r="C176" s="10"/>
    </row>
    <row r="177" spans="2:3" ht="12">
      <c r="B177" s="10"/>
      <c r="C177" s="10"/>
    </row>
    <row r="178" spans="2:3" ht="12">
      <c r="B178" s="10"/>
      <c r="C178" s="10"/>
    </row>
    <row r="179" spans="2:3" ht="12">
      <c r="B179" s="10"/>
      <c r="C179" s="10"/>
    </row>
    <row r="180" spans="2:3" ht="12">
      <c r="B180" s="10"/>
      <c r="C180" s="10"/>
    </row>
    <row r="181" spans="2:3" ht="12">
      <c r="B181" s="10"/>
      <c r="C181" s="10"/>
    </row>
    <row r="182" spans="2:3" ht="12">
      <c r="B182" s="10"/>
      <c r="C182" s="10"/>
    </row>
    <row r="183" spans="2:3" ht="12">
      <c r="B183" s="10"/>
      <c r="C183" s="10"/>
    </row>
    <row r="184" spans="2:3" ht="12">
      <c r="B184" s="10"/>
      <c r="C184" s="10"/>
    </row>
    <row r="185" spans="2:3" ht="12">
      <c r="B185" s="10"/>
      <c r="C185" s="10"/>
    </row>
    <row r="186" spans="2:3" ht="12">
      <c r="B186" s="10"/>
      <c r="C186" s="10"/>
    </row>
    <row r="187" spans="2:3" ht="12">
      <c r="B187" s="10"/>
      <c r="C187" s="10"/>
    </row>
    <row r="188" spans="2:3" ht="12">
      <c r="B188" s="10"/>
      <c r="C188" s="10"/>
    </row>
    <row r="189" spans="2:3" ht="12">
      <c r="B189" s="10"/>
      <c r="C189" s="10"/>
    </row>
    <row r="190" spans="2:3" ht="12">
      <c r="B190" s="10"/>
      <c r="C190" s="10"/>
    </row>
    <row r="191" spans="2:3" ht="12">
      <c r="B191" s="10"/>
      <c r="C191" s="10"/>
    </row>
    <row r="192" spans="2:3" ht="12">
      <c r="B192" s="10"/>
      <c r="C192" s="10"/>
    </row>
    <row r="193" spans="2:3" ht="12">
      <c r="B193" s="10"/>
      <c r="C193" s="10"/>
    </row>
    <row r="194" spans="2:3" ht="12">
      <c r="B194" s="10"/>
      <c r="C194" s="10"/>
    </row>
    <row r="195" spans="2:3" ht="12">
      <c r="B195" s="10"/>
      <c r="C195" s="10"/>
    </row>
    <row r="196" spans="2:3" ht="12">
      <c r="B196" s="10"/>
      <c r="C196" s="10"/>
    </row>
    <row r="197" spans="2:3" ht="12">
      <c r="B197" s="10"/>
      <c r="C197" s="10"/>
    </row>
    <row r="198" spans="2:3" ht="12">
      <c r="B198" s="10"/>
      <c r="C198" s="10"/>
    </row>
    <row r="199" spans="2:3" ht="12">
      <c r="B199" s="10"/>
      <c r="C199" s="10"/>
    </row>
    <row r="200" spans="2:3" ht="12">
      <c r="B200" s="10"/>
      <c r="C200" s="10"/>
    </row>
    <row r="201" spans="2:3" ht="12">
      <c r="B201" s="10"/>
      <c r="C201" s="10"/>
    </row>
    <row r="202" spans="2:3" ht="12">
      <c r="B202" s="10"/>
      <c r="C202" s="10"/>
    </row>
    <row r="203" spans="2:3" ht="12">
      <c r="B203" s="10"/>
      <c r="C203" s="10"/>
    </row>
    <row r="204" spans="2:3" ht="12">
      <c r="B204" s="10"/>
      <c r="C204" s="10"/>
    </row>
    <row r="205" spans="2:3" ht="12">
      <c r="B205" s="10"/>
      <c r="C205" s="10"/>
    </row>
    <row r="206" spans="2:3" ht="12">
      <c r="B206" s="10"/>
      <c r="C206" s="10"/>
    </row>
    <row r="207" spans="2:3" ht="12">
      <c r="B207" s="10"/>
      <c r="C207" s="10"/>
    </row>
    <row r="208" spans="2:3" ht="12">
      <c r="B208" s="10"/>
      <c r="C208" s="10"/>
    </row>
    <row r="209" spans="2:3" ht="12">
      <c r="B209" s="10"/>
      <c r="C209" s="10"/>
    </row>
    <row r="210" spans="2:3" ht="12">
      <c r="B210" s="10"/>
      <c r="C210" s="10"/>
    </row>
    <row r="211" spans="2:3" ht="12">
      <c r="B211" s="10"/>
      <c r="C211" s="10"/>
    </row>
    <row r="212" spans="2:3" ht="12">
      <c r="B212" s="10"/>
      <c r="C212" s="10"/>
    </row>
    <row r="213" spans="2:3" ht="12">
      <c r="B213" s="10"/>
      <c r="C213" s="10"/>
    </row>
    <row r="214" spans="2:3" ht="12">
      <c r="B214" s="10"/>
      <c r="C214" s="10"/>
    </row>
    <row r="215" spans="2:3" ht="12">
      <c r="B215" s="10"/>
      <c r="C215" s="10"/>
    </row>
    <row r="216" spans="2:3" ht="12">
      <c r="B216" s="10"/>
      <c r="C216" s="10"/>
    </row>
    <row r="217" spans="2:3" ht="12">
      <c r="B217" s="10"/>
      <c r="C217" s="10"/>
    </row>
    <row r="218" spans="2:3" ht="12">
      <c r="B218" s="10"/>
      <c r="C218" s="10"/>
    </row>
    <row r="219" spans="2:3" ht="12">
      <c r="B219" s="10"/>
      <c r="C219" s="10"/>
    </row>
    <row r="220" spans="2:3" ht="12">
      <c r="B220" s="10"/>
      <c r="C220" s="10"/>
    </row>
    <row r="221" spans="2:3" ht="12">
      <c r="B221" s="10"/>
      <c r="C221" s="10"/>
    </row>
    <row r="222" spans="2:3" ht="12">
      <c r="B222" s="10"/>
      <c r="C222" s="10"/>
    </row>
    <row r="223" spans="2:3" ht="12">
      <c r="B223" s="10"/>
      <c r="C223" s="10"/>
    </row>
    <row r="224" spans="2:3" ht="12">
      <c r="B224" s="10"/>
      <c r="C224" s="10"/>
    </row>
    <row r="225" spans="2:3" ht="12">
      <c r="B225" s="10"/>
      <c r="C225" s="10"/>
    </row>
    <row r="226" spans="2:3" ht="12">
      <c r="B226" s="10"/>
      <c r="C226" s="10"/>
    </row>
    <row r="227" spans="2:3" ht="12">
      <c r="B227" s="10"/>
      <c r="C227" s="10"/>
    </row>
    <row r="228" spans="2:3" ht="12">
      <c r="B228" s="10"/>
      <c r="C228" s="10"/>
    </row>
    <row r="229" spans="2:3" ht="12">
      <c r="B229" s="10"/>
      <c r="C229" s="10"/>
    </row>
    <row r="230" spans="2:3" ht="12">
      <c r="B230" s="10"/>
      <c r="C230" s="10"/>
    </row>
    <row r="231" spans="2:3" ht="12">
      <c r="B231" s="10"/>
      <c r="C231" s="10"/>
    </row>
    <row r="232" spans="2:3" ht="12">
      <c r="B232" s="10"/>
      <c r="C232" s="10"/>
    </row>
    <row r="233" spans="2:3" ht="12">
      <c r="B233" s="10"/>
      <c r="C233" s="10"/>
    </row>
    <row r="234" spans="2:3" ht="12">
      <c r="B234" s="10"/>
      <c r="C234" s="10"/>
    </row>
    <row r="235" spans="2:3" ht="12">
      <c r="B235" s="10"/>
      <c r="C235" s="10"/>
    </row>
    <row r="236" spans="2:3" ht="12">
      <c r="B236" s="10"/>
      <c r="C236" s="10"/>
    </row>
    <row r="237" spans="2:3" ht="12">
      <c r="B237" s="10"/>
      <c r="C237" s="10"/>
    </row>
    <row r="238" spans="2:3" ht="12">
      <c r="B238" s="10"/>
      <c r="C238" s="10"/>
    </row>
    <row r="239" spans="2:3" ht="12">
      <c r="B239" s="10"/>
      <c r="C239" s="10"/>
    </row>
    <row r="240" spans="2:3" ht="12">
      <c r="B240" s="10"/>
      <c r="C240" s="10"/>
    </row>
    <row r="241" spans="2:3" ht="12">
      <c r="B241" s="10"/>
      <c r="C241" s="10"/>
    </row>
    <row r="242" spans="2:3" ht="12">
      <c r="B242" s="10"/>
      <c r="C242" s="10"/>
    </row>
    <row r="243" spans="2:3" ht="12">
      <c r="B243" s="10"/>
      <c r="C243" s="10"/>
    </row>
    <row r="244" spans="2:3" ht="12">
      <c r="B244" s="10"/>
      <c r="C244" s="10"/>
    </row>
    <row r="245" spans="2:3" ht="12">
      <c r="B245" s="10"/>
      <c r="C245" s="10"/>
    </row>
    <row r="246" spans="2:3" ht="12">
      <c r="B246" s="10"/>
      <c r="C246" s="10"/>
    </row>
    <row r="247" spans="2:3" ht="12">
      <c r="B247" s="10"/>
      <c r="C247" s="10"/>
    </row>
    <row r="248" spans="2:3" ht="12">
      <c r="B248" s="10"/>
      <c r="C248" s="10"/>
    </row>
    <row r="249" spans="2:3" ht="12">
      <c r="B249" s="10"/>
      <c r="C249" s="10"/>
    </row>
    <row r="250" spans="2:3" ht="12">
      <c r="B250" s="10"/>
      <c r="C250" s="10"/>
    </row>
    <row r="251" spans="2:3" ht="12">
      <c r="B251" s="10"/>
      <c r="C251" s="10"/>
    </row>
    <row r="252" spans="2:3" ht="12">
      <c r="B252" s="10"/>
      <c r="C252" s="10"/>
    </row>
    <row r="253" spans="2:3" ht="12">
      <c r="B253" s="10"/>
      <c r="C253" s="10"/>
    </row>
    <row r="254" spans="2:3" ht="12">
      <c r="B254" s="10"/>
      <c r="C254" s="10"/>
    </row>
    <row r="255" spans="2:3" ht="12">
      <c r="B255" s="10"/>
      <c r="C255" s="10"/>
    </row>
    <row r="256" spans="2:3" ht="12">
      <c r="B256" s="10"/>
      <c r="C256" s="10"/>
    </row>
    <row r="257" spans="2:3" ht="12">
      <c r="B257" s="10"/>
      <c r="C257" s="10"/>
    </row>
    <row r="258" spans="2:3" ht="12">
      <c r="B258" s="10"/>
      <c r="C258" s="10"/>
    </row>
    <row r="259" spans="2:3" ht="12">
      <c r="B259" s="10"/>
      <c r="C259" s="10"/>
    </row>
    <row r="260" spans="2:3" ht="12">
      <c r="B260" s="10"/>
      <c r="C260" s="10"/>
    </row>
    <row r="261" spans="2:3" ht="12">
      <c r="B261" s="10"/>
      <c r="C261" s="10"/>
    </row>
    <row r="262" spans="2:3" ht="12">
      <c r="B262" s="10"/>
      <c r="C262" s="10"/>
    </row>
    <row r="263" spans="2:3" ht="12">
      <c r="B263" s="10"/>
      <c r="C263" s="10"/>
    </row>
    <row r="264" spans="2:3" ht="12">
      <c r="B264" s="10"/>
      <c r="C264" s="10"/>
    </row>
    <row r="265" spans="2:3" ht="12">
      <c r="B265" s="10"/>
      <c r="C265" s="10"/>
    </row>
    <row r="266" spans="2:3" ht="12">
      <c r="B266" s="10"/>
      <c r="C266" s="10"/>
    </row>
    <row r="267" spans="2:3" ht="12">
      <c r="B267" s="10"/>
      <c r="C267" s="10"/>
    </row>
    <row r="268" spans="2:3" ht="12">
      <c r="B268" s="10"/>
      <c r="C268" s="10"/>
    </row>
    <row r="269" spans="2:3" ht="12">
      <c r="B269" s="10"/>
      <c r="C269" s="10"/>
    </row>
    <row r="270" spans="2:3" ht="12">
      <c r="B270" s="10"/>
      <c r="C270" s="10"/>
    </row>
    <row r="271" spans="2:3" ht="12">
      <c r="B271" s="10"/>
      <c r="C271" s="10"/>
    </row>
    <row r="272" spans="2:3" ht="12">
      <c r="B272" s="10"/>
      <c r="C272" s="10"/>
    </row>
    <row r="273" spans="2:3" ht="12">
      <c r="B273" s="10"/>
      <c r="C273" s="10"/>
    </row>
    <row r="274" spans="2:3" ht="12">
      <c r="B274" s="10"/>
      <c r="C274" s="10"/>
    </row>
    <row r="275" spans="2:3" ht="12">
      <c r="B275" s="10"/>
      <c r="C275" s="10"/>
    </row>
    <row r="276" spans="2:3" ht="12">
      <c r="B276" s="10"/>
      <c r="C276" s="10"/>
    </row>
    <row r="277" spans="2:3" ht="12">
      <c r="B277" s="10"/>
      <c r="C277" s="10"/>
    </row>
    <row r="278" spans="2:3" ht="12">
      <c r="B278" s="10"/>
      <c r="C278" s="10"/>
    </row>
    <row r="279" spans="2:3" ht="12">
      <c r="B279" s="10"/>
      <c r="C279" s="10"/>
    </row>
    <row r="280" spans="2:3" ht="12">
      <c r="B280" s="10"/>
      <c r="C280" s="10"/>
    </row>
    <row r="281" spans="2:3" ht="12">
      <c r="B281" s="10"/>
      <c r="C281" s="10"/>
    </row>
    <row r="282" spans="2:3" ht="12">
      <c r="B282" s="10"/>
      <c r="C282" s="10"/>
    </row>
    <row r="283" spans="2:3" ht="12">
      <c r="B283" s="10"/>
      <c r="C283" s="10"/>
    </row>
    <row r="284" spans="2:3" ht="12">
      <c r="B284" s="10"/>
      <c r="C284" s="10"/>
    </row>
    <row r="285" spans="2:3" ht="12">
      <c r="B285" s="10"/>
      <c r="C285" s="10"/>
    </row>
    <row r="286" spans="2:3" ht="12">
      <c r="B286" s="10"/>
      <c r="C286" s="10"/>
    </row>
    <row r="287" spans="2:3" ht="12">
      <c r="B287" s="10"/>
      <c r="C287" s="10"/>
    </row>
    <row r="288" spans="2:3" ht="12">
      <c r="B288" s="10"/>
      <c r="C288" s="10"/>
    </row>
    <row r="289" spans="2:3" ht="12">
      <c r="B289" s="10"/>
      <c r="C289" s="10"/>
    </row>
    <row r="290" spans="2:3" ht="12">
      <c r="B290" s="10"/>
      <c r="C290" s="10"/>
    </row>
    <row r="291" spans="2:3" ht="12">
      <c r="B291" s="10"/>
      <c r="C291" s="10"/>
    </row>
    <row r="292" spans="2:3" ht="12">
      <c r="B292" s="10"/>
      <c r="C292" s="10"/>
    </row>
    <row r="293" spans="2:3" ht="12">
      <c r="B293" s="10"/>
      <c r="C293" s="10"/>
    </row>
    <row r="294" spans="2:3" ht="12">
      <c r="B294" s="10"/>
      <c r="C294" s="10"/>
    </row>
    <row r="295" spans="2:3" ht="12">
      <c r="B295" s="10"/>
      <c r="C295" s="10"/>
    </row>
    <row r="296" spans="2:3" ht="12">
      <c r="B296" s="10"/>
      <c r="C296" s="10"/>
    </row>
    <row r="297" spans="2:3" ht="12">
      <c r="B297" s="10"/>
      <c r="C297" s="10"/>
    </row>
    <row r="298" spans="2:3" ht="12">
      <c r="B298" s="10"/>
      <c r="C298" s="10"/>
    </row>
    <row r="299" spans="2:3" ht="12">
      <c r="B299" s="10"/>
      <c r="C299" s="10"/>
    </row>
    <row r="300" spans="2:3" ht="12">
      <c r="B300" s="10"/>
      <c r="C300" s="10"/>
    </row>
    <row r="301" spans="2:3" ht="12">
      <c r="B301" s="10"/>
      <c r="C301" s="10"/>
    </row>
    <row r="302" spans="2:3" ht="12">
      <c r="B302" s="10"/>
      <c r="C302" s="10"/>
    </row>
    <row r="303" spans="2:3" ht="12">
      <c r="B303" s="10"/>
      <c r="C303" s="10"/>
    </row>
    <row r="304" spans="2:3" ht="12">
      <c r="B304" s="10"/>
      <c r="C304" s="10"/>
    </row>
    <row r="305" spans="2:3" ht="12">
      <c r="B305" s="10"/>
      <c r="C305" s="10"/>
    </row>
    <row r="306" spans="2:3" ht="12">
      <c r="B306" s="10"/>
      <c r="C306" s="10"/>
    </row>
    <row r="307" spans="2:3" ht="12">
      <c r="B307" s="10"/>
      <c r="C307" s="10"/>
    </row>
    <row r="308" spans="2:3" ht="12">
      <c r="B308" s="10"/>
      <c r="C308" s="10"/>
    </row>
    <row r="309" spans="2:3" ht="12">
      <c r="B309" s="10"/>
      <c r="C309" s="10"/>
    </row>
    <row r="310" spans="2:3" ht="12">
      <c r="B310" s="10"/>
      <c r="C310" s="10"/>
    </row>
    <row r="311" spans="2:3" ht="12">
      <c r="B311" s="10"/>
      <c r="C311" s="10"/>
    </row>
    <row r="312" spans="2:3" ht="12">
      <c r="B312" s="10"/>
      <c r="C312" s="10"/>
    </row>
    <row r="313" spans="2:3" ht="12">
      <c r="B313" s="10"/>
      <c r="C313" s="10"/>
    </row>
    <row r="314" spans="2:3" ht="12">
      <c r="B314" s="10"/>
      <c r="C314" s="10"/>
    </row>
    <row r="315" spans="2:3" ht="12">
      <c r="B315" s="10"/>
      <c r="C315" s="10"/>
    </row>
    <row r="316" spans="2:3" ht="12">
      <c r="B316" s="10"/>
      <c r="C316" s="10"/>
    </row>
    <row r="317" spans="2:3" ht="12">
      <c r="B317" s="10"/>
      <c r="C317" s="10"/>
    </row>
    <row r="318" spans="2:3" ht="12">
      <c r="B318" s="10"/>
      <c r="C318" s="10"/>
    </row>
    <row r="319" spans="2:3" ht="12">
      <c r="B319" s="10"/>
      <c r="C319" s="10"/>
    </row>
    <row r="320" spans="2:3" ht="12">
      <c r="B320" s="10"/>
      <c r="C320" s="10"/>
    </row>
    <row r="321" spans="2:3" ht="12">
      <c r="B321" s="10"/>
      <c r="C321" s="10"/>
    </row>
    <row r="322" spans="2:3" ht="12">
      <c r="B322" s="10"/>
      <c r="C322" s="10"/>
    </row>
    <row r="323" spans="2:3" ht="12">
      <c r="B323" s="10"/>
      <c r="C323" s="10"/>
    </row>
    <row r="324" spans="2:3" ht="12">
      <c r="B324" s="10"/>
      <c r="C324" s="10"/>
    </row>
    <row r="325" spans="2:3" ht="12">
      <c r="B325" s="10"/>
      <c r="C325" s="10"/>
    </row>
    <row r="326" spans="2:3" ht="12">
      <c r="B326" s="10"/>
      <c r="C326" s="10"/>
    </row>
    <row r="327" spans="2:3" ht="12">
      <c r="B327" s="10"/>
      <c r="C327" s="10"/>
    </row>
    <row r="328" spans="2:3" ht="12">
      <c r="B328" s="10"/>
      <c r="C328" s="10"/>
    </row>
    <row r="329" spans="2:3" ht="12">
      <c r="B329" s="10"/>
      <c r="C329" s="10"/>
    </row>
    <row r="330" spans="2:3" ht="12">
      <c r="B330" s="10"/>
      <c r="C330" s="10"/>
    </row>
    <row r="331" spans="2:3" ht="12">
      <c r="B331" s="10"/>
      <c r="C331" s="10"/>
    </row>
    <row r="332" spans="2:3" ht="12">
      <c r="B332" s="10"/>
      <c r="C332" s="10"/>
    </row>
    <row r="333" spans="2:3" ht="12">
      <c r="B333" s="10"/>
      <c r="C333" s="10"/>
    </row>
    <row r="334" spans="2:3" ht="12">
      <c r="B334" s="10"/>
      <c r="C334" s="10"/>
    </row>
    <row r="335" spans="2:3" ht="12">
      <c r="B335" s="10"/>
      <c r="C335" s="10"/>
    </row>
    <row r="336" spans="2:3" ht="12">
      <c r="B336" s="10"/>
      <c r="C336" s="10"/>
    </row>
    <row r="337" spans="2:3" ht="12">
      <c r="B337" s="10"/>
      <c r="C337" s="10"/>
    </row>
    <row r="338" spans="2:3" ht="12">
      <c r="B338" s="10"/>
      <c r="C338" s="10"/>
    </row>
    <row r="339" spans="2:3" ht="12">
      <c r="B339" s="10"/>
      <c r="C339" s="10"/>
    </row>
    <row r="340" spans="2:3" ht="12">
      <c r="B340" s="10"/>
      <c r="C340" s="10"/>
    </row>
    <row r="341" spans="2:3" ht="12">
      <c r="B341" s="10"/>
      <c r="C341" s="10"/>
    </row>
    <row r="342" spans="2:3" ht="12">
      <c r="B342" s="10"/>
      <c r="C342" s="10"/>
    </row>
    <row r="343" spans="2:3" ht="12">
      <c r="B343" s="10"/>
      <c r="C343" s="10"/>
    </row>
    <row r="344" spans="2:3" ht="12">
      <c r="B344" s="10"/>
      <c r="C344" s="10"/>
    </row>
    <row r="345" spans="2:3" ht="12">
      <c r="B345" s="10"/>
      <c r="C345" s="10"/>
    </row>
    <row r="346" spans="2:3" ht="12">
      <c r="B346" s="10"/>
      <c r="C346" s="10"/>
    </row>
    <row r="347" spans="2:3" ht="12">
      <c r="B347" s="10"/>
      <c r="C347" s="10"/>
    </row>
    <row r="348" spans="2:3" ht="12">
      <c r="B348" s="10"/>
      <c r="C348" s="10"/>
    </row>
    <row r="349" spans="2:3" ht="12">
      <c r="B349" s="10"/>
      <c r="C349" s="10"/>
    </row>
    <row r="350" spans="2:3" ht="12">
      <c r="B350" s="10"/>
      <c r="C350" s="10"/>
    </row>
    <row r="351" spans="2:3" ht="12">
      <c r="B351" s="10"/>
      <c r="C351" s="10"/>
    </row>
    <row r="352" spans="2:3" ht="12">
      <c r="B352" s="10"/>
      <c r="C352" s="10"/>
    </row>
    <row r="353" spans="2:3" ht="12">
      <c r="B353" s="10"/>
      <c r="C353" s="10"/>
    </row>
    <row r="354" spans="2:3" ht="12">
      <c r="B354" s="10"/>
      <c r="C354" s="10"/>
    </row>
    <row r="355" spans="2:3" ht="12">
      <c r="B355" s="10"/>
      <c r="C355" s="10"/>
    </row>
    <row r="356" spans="2:3" ht="12">
      <c r="B356" s="10"/>
      <c r="C356" s="10"/>
    </row>
    <row r="357" spans="2:3" ht="12">
      <c r="B357" s="10"/>
      <c r="C357" s="10"/>
    </row>
    <row r="358" spans="2:3" ht="12">
      <c r="B358" s="10"/>
      <c r="C358" s="10"/>
    </row>
    <row r="359" spans="2:3" ht="12">
      <c r="B359" s="10"/>
      <c r="C359" s="10"/>
    </row>
    <row r="360" spans="2:3" ht="12">
      <c r="B360" s="10"/>
      <c r="C360" s="10"/>
    </row>
    <row r="361" spans="2:3" ht="12">
      <c r="B361" s="10"/>
      <c r="C361" s="10"/>
    </row>
    <row r="362" spans="2:3" ht="12">
      <c r="B362" s="10"/>
      <c r="C362" s="10"/>
    </row>
    <row r="363" spans="2:3" ht="12">
      <c r="B363" s="10"/>
      <c r="C363" s="10"/>
    </row>
    <row r="364" spans="2:3" ht="12">
      <c r="B364" s="10"/>
      <c r="C364" s="10"/>
    </row>
    <row r="365" spans="2:3" ht="12">
      <c r="B365" s="10"/>
      <c r="C365" s="10"/>
    </row>
    <row r="366" spans="2:3" ht="12">
      <c r="B366" s="10"/>
      <c r="C366" s="10"/>
    </row>
    <row r="367" spans="2:3" ht="12">
      <c r="B367" s="10"/>
      <c r="C367" s="10"/>
    </row>
    <row r="368" spans="2:3" ht="12">
      <c r="B368" s="10"/>
      <c r="C368" s="10"/>
    </row>
    <row r="369" spans="2:3" ht="12">
      <c r="B369" s="10"/>
      <c r="C369" s="10"/>
    </row>
    <row r="370" spans="2:3" ht="12">
      <c r="B370" s="10"/>
      <c r="C370" s="10"/>
    </row>
    <row r="371" spans="2:3" ht="12">
      <c r="B371" s="10"/>
      <c r="C371" s="10"/>
    </row>
    <row r="372" spans="2:3" ht="12">
      <c r="B372" s="10"/>
      <c r="C372" s="10"/>
    </row>
    <row r="373" spans="2:3" ht="12">
      <c r="B373" s="10"/>
      <c r="C373" s="10"/>
    </row>
    <row r="374" spans="2:3" ht="12">
      <c r="B374" s="10"/>
      <c r="C374" s="10"/>
    </row>
    <row r="375" spans="2:3" ht="12">
      <c r="B375" s="10"/>
      <c r="C375" s="10"/>
    </row>
    <row r="376" spans="2:3" ht="12">
      <c r="B376" s="10"/>
      <c r="C376" s="10"/>
    </row>
    <row r="377" spans="2:3" ht="12">
      <c r="B377" s="10"/>
      <c r="C377" s="10"/>
    </row>
    <row r="378" spans="2:3" ht="12">
      <c r="B378" s="10"/>
      <c r="C378" s="10"/>
    </row>
    <row r="379" spans="2:3" ht="12">
      <c r="B379" s="10"/>
      <c r="C379" s="10"/>
    </row>
    <row r="380" spans="2:3" ht="12">
      <c r="B380" s="10"/>
      <c r="C380" s="10"/>
    </row>
    <row r="381" spans="2:3" ht="12">
      <c r="B381" s="10"/>
      <c r="C381" s="10"/>
    </row>
    <row r="382" spans="2:3" ht="12">
      <c r="B382" s="10"/>
      <c r="C382" s="10"/>
    </row>
    <row r="383" spans="2:3" ht="12">
      <c r="B383" s="10"/>
      <c r="C383" s="10"/>
    </row>
    <row r="384" spans="2:3" ht="12">
      <c r="B384" s="10"/>
      <c r="C384" s="10"/>
    </row>
    <row r="385" spans="2:3" ht="12">
      <c r="B385" s="10"/>
      <c r="C385" s="10"/>
    </row>
    <row r="386" spans="2:3" ht="12">
      <c r="B386" s="10"/>
      <c r="C386" s="10"/>
    </row>
    <row r="387" spans="2:3" ht="12">
      <c r="B387" s="10"/>
      <c r="C387" s="10"/>
    </row>
    <row r="388" spans="2:3" ht="12">
      <c r="B388" s="10"/>
      <c r="C388" s="10"/>
    </row>
    <row r="389" spans="2:3" ht="12">
      <c r="B389" s="10"/>
      <c r="C389" s="10"/>
    </row>
    <row r="390" spans="2:3" ht="12">
      <c r="B390" s="10"/>
      <c r="C390" s="10"/>
    </row>
    <row r="391" spans="2:3" ht="12">
      <c r="B391" s="10"/>
      <c r="C391" s="10"/>
    </row>
    <row r="392" spans="2:3" ht="12">
      <c r="B392" s="10"/>
      <c r="C392" s="10"/>
    </row>
    <row r="393" spans="2:3" ht="12">
      <c r="B393" s="10"/>
      <c r="C393" s="10"/>
    </row>
    <row r="394" spans="2:3" ht="12">
      <c r="B394" s="10"/>
      <c r="C394" s="10"/>
    </row>
    <row r="395" spans="2:3" ht="12">
      <c r="B395" s="10"/>
      <c r="C395" s="10"/>
    </row>
    <row r="396" spans="2:3" ht="12">
      <c r="B396" s="10"/>
      <c r="C396" s="10"/>
    </row>
    <row r="397" spans="2:3" ht="12">
      <c r="B397" s="10"/>
      <c r="C397" s="10"/>
    </row>
    <row r="398" spans="2:3" ht="12">
      <c r="B398" s="10"/>
      <c r="C398" s="10"/>
    </row>
    <row r="399" spans="2:3" ht="12">
      <c r="B399" s="10"/>
      <c r="C399" s="10"/>
    </row>
    <row r="400" spans="2:3" ht="12">
      <c r="B400" s="10"/>
      <c r="C400" s="10"/>
    </row>
    <row r="401" spans="2:3" ht="12">
      <c r="B401" s="10"/>
      <c r="C401" s="10"/>
    </row>
    <row r="402" spans="2:3" ht="12">
      <c r="B402" s="10"/>
      <c r="C402" s="10"/>
    </row>
    <row r="403" spans="2:3" ht="12">
      <c r="B403" s="10"/>
      <c r="C403" s="10"/>
    </row>
    <row r="404" spans="2:3" ht="12">
      <c r="B404" s="10"/>
      <c r="C404" s="10"/>
    </row>
    <row r="405" spans="2:3" ht="12">
      <c r="B405" s="10"/>
      <c r="C405" s="10"/>
    </row>
    <row r="406" spans="2:3" ht="12">
      <c r="B406" s="10"/>
      <c r="C406" s="10"/>
    </row>
    <row r="407" spans="2:3" ht="12">
      <c r="B407" s="10"/>
      <c r="C407" s="10"/>
    </row>
  </sheetData>
  <mergeCells count="8">
    <mergeCell ref="F1:F3"/>
    <mergeCell ref="G1:G3"/>
    <mergeCell ref="B2:B3"/>
    <mergeCell ref="C2:C3"/>
    <mergeCell ref="A1:A3"/>
    <mergeCell ref="B1:C1"/>
    <mergeCell ref="D1:D3"/>
    <mergeCell ref="E1:E3"/>
  </mergeCells>
  <printOptions horizontalCentered="1" verticalCentered="1"/>
  <pageMargins left="0.67" right="0.7480314960629921" top="0.984251968503937" bottom="0.984251968503937" header="0.5118110236220472" footer="0.5118110236220472"/>
  <pageSetup horizontalDpi="600" verticalDpi="600" orientation="landscape" paperSize="9" r:id="rId1"/>
  <headerFooter alignWithMargins="0">
    <oddHeader>&amp;L
  &amp;"Times New Roman,Regular"&amp;UÁfrica&amp;C&amp;"Times New Roman,Regular"PCIPD/1/3
Anexo III, página &amp;P
Actividades de concienciación y desarrollo de recursos humanos
1996/1997/1998 hasta el 31 de marzo de 1999</oddHeader>
    <oddFooter>&amp;L&amp;"Times New Roman,Regular"&amp;F/&amp;A&amp;R&amp;"Times New Roman,Regular"&amp;8
</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J107"/>
  <sheetViews>
    <sheetView workbookViewId="0" topLeftCell="A90">
      <selection activeCell="B10" sqref="B10"/>
    </sheetView>
  </sheetViews>
  <sheetFormatPr defaultColWidth="9.140625" defaultRowHeight="12.75"/>
  <cols>
    <col min="1" max="1" width="12.57421875" style="44" customWidth="1"/>
    <col min="2" max="2" width="54.00390625" style="44" customWidth="1"/>
    <col min="3" max="3" width="12.8515625" style="44" customWidth="1"/>
    <col min="4" max="4" width="10.7109375" style="44" customWidth="1"/>
    <col min="5" max="5" width="8.7109375" style="44" customWidth="1"/>
    <col min="6" max="6" width="8.28125" style="44" customWidth="1"/>
    <col min="7" max="7" width="2.57421875" style="44" customWidth="1"/>
    <col min="8" max="8" width="10.8515625" style="44" customWidth="1"/>
    <col min="9" max="9" width="8.140625" style="44" customWidth="1"/>
    <col min="10" max="10" width="10.140625" style="44" customWidth="1"/>
    <col min="11" max="16384" width="9.140625" style="44" customWidth="1"/>
  </cols>
  <sheetData>
    <row r="1" spans="1:10" s="1" customFormat="1" ht="24" customHeight="1">
      <c r="A1" s="125" t="s">
        <v>330</v>
      </c>
      <c r="B1" s="120" t="s">
        <v>331</v>
      </c>
      <c r="C1" s="121"/>
      <c r="D1" s="121"/>
      <c r="E1" s="121"/>
      <c r="F1" s="122"/>
      <c r="G1" s="2"/>
      <c r="H1" s="120" t="s">
        <v>332</v>
      </c>
      <c r="I1" s="121"/>
      <c r="J1" s="122"/>
    </row>
    <row r="2" spans="1:10" s="4" customFormat="1" ht="36" customHeight="1">
      <c r="A2" s="126"/>
      <c r="B2" s="42" t="s">
        <v>333</v>
      </c>
      <c r="C2" s="42" t="s">
        <v>334</v>
      </c>
      <c r="D2" s="42" t="s">
        <v>335</v>
      </c>
      <c r="E2" s="123" t="s">
        <v>336</v>
      </c>
      <c r="F2" s="124"/>
      <c r="G2" s="3"/>
      <c r="H2" s="42" t="s">
        <v>339</v>
      </c>
      <c r="I2" s="42" t="s">
        <v>340</v>
      </c>
      <c r="J2" s="42" t="s">
        <v>341</v>
      </c>
    </row>
    <row r="3" spans="1:10" s="1" customFormat="1" ht="12">
      <c r="A3" s="28"/>
      <c r="B3" s="12"/>
      <c r="C3" s="12"/>
      <c r="D3" s="12"/>
      <c r="E3" s="6" t="s">
        <v>337</v>
      </c>
      <c r="F3" s="7" t="s">
        <v>338</v>
      </c>
      <c r="G3" s="8"/>
      <c r="H3" s="12"/>
      <c r="I3" s="12"/>
      <c r="J3" s="12"/>
    </row>
    <row r="4" spans="1:10" s="1" customFormat="1" ht="12">
      <c r="A4" s="96" t="s">
        <v>466</v>
      </c>
      <c r="B4" s="97"/>
      <c r="C4" s="12"/>
      <c r="D4" s="12"/>
      <c r="E4" s="6"/>
      <c r="F4" s="7"/>
      <c r="G4" s="39"/>
      <c r="H4" s="6">
        <v>1</v>
      </c>
      <c r="I4" s="12"/>
      <c r="J4" s="12"/>
    </row>
    <row r="5" spans="1:10" s="1" customFormat="1" ht="36">
      <c r="A5" s="59" t="s">
        <v>161</v>
      </c>
      <c r="B5" s="98" t="s">
        <v>500</v>
      </c>
      <c r="C5" s="15" t="s">
        <v>499</v>
      </c>
      <c r="D5" s="16"/>
      <c r="E5" s="16"/>
      <c r="F5" s="15">
        <v>70</v>
      </c>
      <c r="H5" s="12">
        <v>3</v>
      </c>
      <c r="I5" s="17">
        <f>9+9+18</f>
        <v>36</v>
      </c>
      <c r="J5" s="15">
        <v>3</v>
      </c>
    </row>
    <row r="6" spans="1:10" s="4" customFormat="1" ht="36">
      <c r="A6" s="99"/>
      <c r="B6" s="96" t="s">
        <v>501</v>
      </c>
      <c r="C6" s="15" t="s">
        <v>499</v>
      </c>
      <c r="D6" s="14">
        <v>13</v>
      </c>
      <c r="E6" s="14">
        <v>25</v>
      </c>
      <c r="F6" s="14">
        <v>30</v>
      </c>
      <c r="H6" s="43">
        <f>3+5</f>
        <v>8</v>
      </c>
      <c r="I6" s="14"/>
      <c r="J6" s="14"/>
    </row>
    <row r="7" spans="1:10" s="1" customFormat="1" ht="12">
      <c r="A7" s="59" t="s">
        <v>23</v>
      </c>
      <c r="B7" s="34" t="s">
        <v>24</v>
      </c>
      <c r="C7" s="6" t="s">
        <v>25</v>
      </c>
      <c r="D7" s="6"/>
      <c r="E7" s="16"/>
      <c r="F7" s="6">
        <v>150</v>
      </c>
      <c r="G7" s="10"/>
      <c r="H7" s="18"/>
      <c r="I7" s="18">
        <v>2</v>
      </c>
      <c r="J7" s="18">
        <f>4+5</f>
        <v>9</v>
      </c>
    </row>
    <row r="8" spans="1:10" s="1" customFormat="1" ht="24">
      <c r="A8" s="56"/>
      <c r="B8" s="56" t="s">
        <v>26</v>
      </c>
      <c r="C8" s="6" t="s">
        <v>25</v>
      </c>
      <c r="D8" s="11"/>
      <c r="E8" s="16"/>
      <c r="F8" s="9">
        <v>48</v>
      </c>
      <c r="G8" s="10"/>
      <c r="H8" s="11"/>
      <c r="I8" s="11"/>
      <c r="J8" s="11"/>
    </row>
    <row r="9" spans="1:10" s="1" customFormat="1" ht="24">
      <c r="A9" s="55" t="s">
        <v>162</v>
      </c>
      <c r="B9" s="34"/>
      <c r="C9" s="8"/>
      <c r="D9" s="19"/>
      <c r="E9" s="6"/>
      <c r="F9" s="19"/>
      <c r="G9" s="10"/>
      <c r="H9" s="18">
        <f>3+2+1</f>
        <v>6</v>
      </c>
      <c r="I9" s="18">
        <f>11+13+13</f>
        <v>37</v>
      </c>
      <c r="J9" s="18">
        <v>2</v>
      </c>
    </row>
    <row r="10" spans="1:10" s="1" customFormat="1" ht="24">
      <c r="A10" s="34" t="s">
        <v>27</v>
      </c>
      <c r="B10" s="56" t="s">
        <v>28</v>
      </c>
      <c r="C10" s="18" t="s">
        <v>195</v>
      </c>
      <c r="D10" s="18"/>
      <c r="F10" s="18">
        <v>92</v>
      </c>
      <c r="G10" s="10"/>
      <c r="H10" s="6">
        <v>2</v>
      </c>
      <c r="I10" s="6">
        <v>6</v>
      </c>
      <c r="J10" s="6">
        <v>2</v>
      </c>
    </row>
    <row r="11" spans="1:10" s="1" customFormat="1" ht="24">
      <c r="A11" s="55" t="s">
        <v>163</v>
      </c>
      <c r="B11" s="34" t="s">
        <v>29</v>
      </c>
      <c r="C11" s="15" t="s">
        <v>164</v>
      </c>
      <c r="D11" s="15"/>
      <c r="E11" s="15"/>
      <c r="F11" s="15">
        <v>80</v>
      </c>
      <c r="G11" s="10"/>
      <c r="H11" s="19">
        <f>10+3+8+1</f>
        <v>22</v>
      </c>
      <c r="I11" s="19">
        <f>17+21+24</f>
        <v>62</v>
      </c>
      <c r="J11" s="19"/>
    </row>
    <row r="12" spans="1:10" s="1" customFormat="1" ht="12">
      <c r="A12" s="55"/>
      <c r="B12" s="56" t="s">
        <v>30</v>
      </c>
      <c r="C12" s="22" t="s">
        <v>165</v>
      </c>
      <c r="D12" s="22">
        <v>16</v>
      </c>
      <c r="E12" s="22">
        <v>15</v>
      </c>
      <c r="F12" s="22">
        <v>60</v>
      </c>
      <c r="G12" s="10"/>
      <c r="H12" s="19"/>
      <c r="I12" s="19"/>
      <c r="J12" s="19"/>
    </row>
    <row r="13" spans="1:10" s="1" customFormat="1" ht="24">
      <c r="A13" s="55"/>
      <c r="B13" s="56" t="s">
        <v>31</v>
      </c>
      <c r="C13" s="22" t="s">
        <v>165</v>
      </c>
      <c r="D13" s="22">
        <v>16</v>
      </c>
      <c r="E13" s="22">
        <v>15</v>
      </c>
      <c r="F13" s="22">
        <v>50</v>
      </c>
      <c r="G13" s="10"/>
      <c r="H13" s="19"/>
      <c r="I13" s="19"/>
      <c r="J13" s="19"/>
    </row>
    <row r="14" spans="1:10" s="1" customFormat="1" ht="12">
      <c r="A14" s="55"/>
      <c r="B14" s="55" t="s">
        <v>32</v>
      </c>
      <c r="C14" s="21" t="s">
        <v>164</v>
      </c>
      <c r="D14" s="21"/>
      <c r="E14" s="21"/>
      <c r="F14" s="21">
        <v>45</v>
      </c>
      <c r="G14" s="19"/>
      <c r="H14" s="19"/>
      <c r="I14" s="19"/>
      <c r="J14" s="19"/>
    </row>
    <row r="15" spans="1:10" s="1" customFormat="1" ht="36">
      <c r="A15" s="59" t="s">
        <v>166</v>
      </c>
      <c r="B15" s="34" t="s">
        <v>34</v>
      </c>
      <c r="C15" s="15" t="s">
        <v>167</v>
      </c>
      <c r="D15" s="15">
        <v>8</v>
      </c>
      <c r="E15" s="15">
        <v>13</v>
      </c>
      <c r="F15" s="15">
        <v>30</v>
      </c>
      <c r="G15" s="19"/>
      <c r="H15" s="24">
        <v>3</v>
      </c>
      <c r="I15" s="24">
        <v>12</v>
      </c>
      <c r="J15" s="24">
        <v>2</v>
      </c>
    </row>
    <row r="16" spans="1:10" s="1" customFormat="1" ht="24">
      <c r="A16" s="56"/>
      <c r="B16" s="34" t="s">
        <v>35</v>
      </c>
      <c r="C16" s="15" t="s">
        <v>167</v>
      </c>
      <c r="D16" s="15"/>
      <c r="E16" s="15"/>
      <c r="F16" s="15">
        <v>60</v>
      </c>
      <c r="G16" s="11"/>
      <c r="H16" s="11"/>
      <c r="I16" s="22"/>
      <c r="J16" s="7"/>
    </row>
    <row r="17" spans="1:10" s="1" customFormat="1" ht="36">
      <c r="A17" s="59" t="s">
        <v>72</v>
      </c>
      <c r="B17" s="34" t="s">
        <v>73</v>
      </c>
      <c r="C17" s="15" t="s">
        <v>74</v>
      </c>
      <c r="D17" s="15">
        <v>18</v>
      </c>
      <c r="E17" s="15">
        <v>38</v>
      </c>
      <c r="F17" s="15">
        <v>67</v>
      </c>
      <c r="G17" s="10"/>
      <c r="H17" s="24">
        <f>8+6+5+1</f>
        <v>20</v>
      </c>
      <c r="I17" s="24">
        <v>16</v>
      </c>
      <c r="J17" s="18"/>
    </row>
    <row r="18" spans="1:10" s="1" customFormat="1" ht="24">
      <c r="A18" s="55"/>
      <c r="B18" s="34" t="s">
        <v>75</v>
      </c>
      <c r="C18" s="15" t="s">
        <v>74</v>
      </c>
      <c r="D18" s="15">
        <v>13</v>
      </c>
      <c r="E18" s="15">
        <v>22</v>
      </c>
      <c r="F18" s="15">
        <v>44</v>
      </c>
      <c r="G18" s="10"/>
      <c r="H18" s="19"/>
      <c r="I18" s="19"/>
      <c r="J18" s="19"/>
    </row>
    <row r="19" spans="1:10" s="1" customFormat="1" ht="24">
      <c r="A19" s="55"/>
      <c r="B19" s="34" t="s">
        <v>510</v>
      </c>
      <c r="C19" s="15" t="s">
        <v>74</v>
      </c>
      <c r="D19" s="15">
        <v>7</v>
      </c>
      <c r="E19" s="15">
        <v>16</v>
      </c>
      <c r="F19" s="15">
        <v>38</v>
      </c>
      <c r="G19" s="10"/>
      <c r="H19" s="19"/>
      <c r="I19" s="19"/>
      <c r="J19" s="19"/>
    </row>
    <row r="20" spans="1:10" s="1" customFormat="1" ht="24">
      <c r="A20" s="55"/>
      <c r="B20" s="98" t="s">
        <v>522</v>
      </c>
      <c r="C20" s="15" t="s">
        <v>74</v>
      </c>
      <c r="D20" s="15">
        <v>13</v>
      </c>
      <c r="E20" s="15">
        <v>22</v>
      </c>
      <c r="F20" s="15">
        <v>44</v>
      </c>
      <c r="G20" s="10"/>
      <c r="H20" s="19"/>
      <c r="I20" s="19"/>
      <c r="J20" s="19"/>
    </row>
    <row r="21" spans="1:10" s="1" customFormat="1" ht="24">
      <c r="A21" s="55"/>
      <c r="B21" s="34" t="s">
        <v>76</v>
      </c>
      <c r="C21" s="15" t="s">
        <v>74</v>
      </c>
      <c r="D21" s="15">
        <v>22</v>
      </c>
      <c r="E21" s="15">
        <v>26</v>
      </c>
      <c r="F21" s="15">
        <v>50</v>
      </c>
      <c r="G21" s="10"/>
      <c r="H21" s="19"/>
      <c r="I21" s="19"/>
      <c r="J21" s="19"/>
    </row>
    <row r="22" spans="1:10" s="1" customFormat="1" ht="24">
      <c r="A22" s="56"/>
      <c r="B22" s="56" t="s">
        <v>77</v>
      </c>
      <c r="C22" s="22" t="s">
        <v>183</v>
      </c>
      <c r="D22" s="22"/>
      <c r="E22" s="22"/>
      <c r="F22" s="22">
        <v>130</v>
      </c>
      <c r="G22" s="11"/>
      <c r="H22" s="11"/>
      <c r="I22" s="11"/>
      <c r="J22" s="11"/>
    </row>
    <row r="23" spans="1:10" s="1" customFormat="1" ht="12">
      <c r="A23" s="55" t="s">
        <v>36</v>
      </c>
      <c r="B23" s="34" t="s">
        <v>37</v>
      </c>
      <c r="C23" s="15" t="s">
        <v>38</v>
      </c>
      <c r="D23" s="6"/>
      <c r="E23" s="6"/>
      <c r="F23" s="6">
        <v>200</v>
      </c>
      <c r="G23" s="10"/>
      <c r="H23" s="19">
        <f>9+5+7+2</f>
        <v>23</v>
      </c>
      <c r="I23" s="19">
        <v>8</v>
      </c>
      <c r="J23" s="19">
        <f>5+6</f>
        <v>11</v>
      </c>
    </row>
    <row r="24" spans="1:10" s="1" customFormat="1" ht="36">
      <c r="A24" s="55"/>
      <c r="B24" s="34" t="s">
        <v>39</v>
      </c>
      <c r="C24" s="15" t="s">
        <v>169</v>
      </c>
      <c r="D24" s="6"/>
      <c r="E24" s="6"/>
      <c r="F24" s="6">
        <v>62</v>
      </c>
      <c r="G24" s="10"/>
      <c r="H24" s="19"/>
      <c r="I24" s="21"/>
      <c r="J24" s="31"/>
    </row>
    <row r="25" spans="1:10" s="1" customFormat="1" ht="36">
      <c r="A25" s="55"/>
      <c r="B25" s="34" t="s">
        <v>40</v>
      </c>
      <c r="C25" s="15" t="s">
        <v>196</v>
      </c>
      <c r="D25" s="6"/>
      <c r="E25" s="6"/>
      <c r="F25" s="6">
        <v>70</v>
      </c>
      <c r="G25" s="10"/>
      <c r="H25" s="19"/>
      <c r="J25" s="19"/>
    </row>
    <row r="26" spans="1:10" s="1" customFormat="1" ht="36">
      <c r="A26" s="55"/>
      <c r="B26" s="34" t="s">
        <v>40</v>
      </c>
      <c r="C26" s="15" t="s">
        <v>465</v>
      </c>
      <c r="D26" s="6"/>
      <c r="E26" s="6"/>
      <c r="F26" s="6">
        <v>53</v>
      </c>
      <c r="G26" s="10"/>
      <c r="H26" s="19"/>
      <c r="I26" s="8"/>
      <c r="J26" s="41"/>
    </row>
    <row r="27" spans="1:10" s="1" customFormat="1" ht="36">
      <c r="A27" s="55"/>
      <c r="B27" s="34" t="s">
        <v>41</v>
      </c>
      <c r="C27" s="15" t="s">
        <v>38</v>
      </c>
      <c r="D27" s="6"/>
      <c r="E27" s="6"/>
      <c r="F27" s="6">
        <v>82</v>
      </c>
      <c r="G27" s="10"/>
      <c r="H27" s="19"/>
      <c r="I27" s="8"/>
      <c r="J27" s="41"/>
    </row>
    <row r="28" spans="1:10" s="1" customFormat="1" ht="27.75" customHeight="1">
      <c r="A28" s="55"/>
      <c r="B28" s="34" t="s">
        <v>502</v>
      </c>
      <c r="C28" s="15" t="s">
        <v>38</v>
      </c>
      <c r="D28" s="6"/>
      <c r="E28" s="15">
        <v>10</v>
      </c>
      <c r="F28" s="15">
        <v>93</v>
      </c>
      <c r="G28" s="10"/>
      <c r="H28" s="19"/>
      <c r="I28" s="8"/>
      <c r="J28" s="40"/>
    </row>
    <row r="29" spans="1:10" s="1" customFormat="1" ht="12">
      <c r="A29" s="55"/>
      <c r="B29" s="34" t="s">
        <v>42</v>
      </c>
      <c r="C29" s="15" t="s">
        <v>169</v>
      </c>
      <c r="D29" s="6"/>
      <c r="E29" s="6"/>
      <c r="F29" s="6">
        <v>117</v>
      </c>
      <c r="G29" s="10"/>
      <c r="H29" s="19" t="s">
        <v>170</v>
      </c>
      <c r="I29" s="8"/>
      <c r="J29" s="8"/>
    </row>
    <row r="30" spans="1:10" s="1" customFormat="1" ht="12">
      <c r="A30" s="55"/>
      <c r="B30" s="34" t="s">
        <v>42</v>
      </c>
      <c r="C30" s="15" t="s">
        <v>196</v>
      </c>
      <c r="D30" s="6"/>
      <c r="E30" s="6"/>
      <c r="F30" s="6">
        <v>105</v>
      </c>
      <c r="G30" s="10"/>
      <c r="H30" s="19"/>
      <c r="I30" s="8"/>
      <c r="J30" s="8"/>
    </row>
    <row r="31" spans="1:10" s="1" customFormat="1" ht="12">
      <c r="A31" s="55"/>
      <c r="B31" s="34" t="s">
        <v>42</v>
      </c>
      <c r="C31" s="15" t="s">
        <v>197</v>
      </c>
      <c r="D31" s="6"/>
      <c r="E31" s="6"/>
      <c r="F31" s="6">
        <v>155</v>
      </c>
      <c r="G31" s="10"/>
      <c r="H31" s="19"/>
      <c r="I31" s="8"/>
      <c r="J31" s="8"/>
    </row>
    <row r="32" spans="1:10" s="1" customFormat="1" ht="12">
      <c r="A32" s="55"/>
      <c r="B32" s="34" t="s">
        <v>43</v>
      </c>
      <c r="C32" s="15" t="s">
        <v>169</v>
      </c>
      <c r="D32" s="6"/>
      <c r="E32" s="6"/>
      <c r="F32" s="6">
        <v>51</v>
      </c>
      <c r="G32" s="10"/>
      <c r="H32" s="19"/>
      <c r="I32" s="19"/>
      <c r="J32" s="19"/>
    </row>
    <row r="33" spans="1:10" s="1" customFormat="1" ht="24">
      <c r="A33" s="56"/>
      <c r="B33" s="56" t="s">
        <v>44</v>
      </c>
      <c r="C33" s="22" t="s">
        <v>38</v>
      </c>
      <c r="D33" s="11"/>
      <c r="E33" s="22">
        <v>28</v>
      </c>
      <c r="F33" s="22">
        <v>100</v>
      </c>
      <c r="G33" s="19"/>
      <c r="H33" s="11"/>
      <c r="I33" s="11"/>
      <c r="J33" s="11"/>
    </row>
    <row r="34" spans="1:10" s="1" customFormat="1" ht="25.5" customHeight="1">
      <c r="A34" s="59" t="s">
        <v>171</v>
      </c>
      <c r="B34" s="34" t="s">
        <v>511</v>
      </c>
      <c r="C34" s="15" t="s">
        <v>523</v>
      </c>
      <c r="D34" s="15">
        <v>18</v>
      </c>
      <c r="E34" s="15">
        <v>39</v>
      </c>
      <c r="F34" s="15">
        <v>60</v>
      </c>
      <c r="G34" s="21"/>
      <c r="H34" s="42">
        <f>7+5+8</f>
        <v>20</v>
      </c>
      <c r="I34" s="24">
        <v>18</v>
      </c>
      <c r="J34" s="24"/>
    </row>
    <row r="35" spans="1:10" s="1" customFormat="1" ht="24">
      <c r="A35" s="56"/>
      <c r="B35" s="56" t="s">
        <v>503</v>
      </c>
      <c r="C35" s="22" t="s">
        <v>523</v>
      </c>
      <c r="D35" s="22">
        <v>4</v>
      </c>
      <c r="E35" s="22">
        <v>24</v>
      </c>
      <c r="F35" s="22">
        <v>40</v>
      </c>
      <c r="G35" s="22"/>
      <c r="H35" s="22"/>
      <c r="I35" s="25"/>
      <c r="J35" s="22"/>
    </row>
    <row r="36" spans="1:10" s="1" customFormat="1" ht="24">
      <c r="A36" s="59" t="s">
        <v>45</v>
      </c>
      <c r="B36" s="34" t="s">
        <v>46</v>
      </c>
      <c r="C36" s="15" t="s">
        <v>47</v>
      </c>
      <c r="D36" s="15"/>
      <c r="E36" s="15"/>
      <c r="F36" s="15">
        <v>300</v>
      </c>
      <c r="G36" s="13"/>
      <c r="H36" s="24">
        <v>2</v>
      </c>
      <c r="I36" s="37">
        <f>7+8+7</f>
        <v>22</v>
      </c>
      <c r="J36" s="24">
        <v>2</v>
      </c>
    </row>
    <row r="37" spans="1:10" s="1" customFormat="1" ht="24">
      <c r="A37" s="55"/>
      <c r="B37" s="34" t="s">
        <v>48</v>
      </c>
      <c r="C37" s="15" t="s">
        <v>47</v>
      </c>
      <c r="D37" s="15"/>
      <c r="E37" s="15"/>
      <c r="F37" s="15">
        <v>250</v>
      </c>
      <c r="G37" s="10"/>
      <c r="H37" s="19"/>
      <c r="I37" s="38"/>
      <c r="J37" s="19"/>
    </row>
    <row r="38" spans="1:10" s="1" customFormat="1" ht="24">
      <c r="A38" s="56"/>
      <c r="B38" s="56" t="s">
        <v>49</v>
      </c>
      <c r="C38" s="15" t="s">
        <v>47</v>
      </c>
      <c r="D38" s="22">
        <v>15</v>
      </c>
      <c r="E38" s="22">
        <v>38</v>
      </c>
      <c r="F38" s="22">
        <v>50</v>
      </c>
      <c r="G38" s="10"/>
      <c r="H38" s="11"/>
      <c r="I38" s="5"/>
      <c r="J38" s="11"/>
    </row>
    <row r="39" spans="1:10" s="1" customFormat="1" ht="12">
      <c r="A39" s="34" t="s">
        <v>86</v>
      </c>
      <c r="B39" s="34"/>
      <c r="C39" s="15"/>
      <c r="D39" s="15"/>
      <c r="E39" s="15"/>
      <c r="F39" s="15"/>
      <c r="G39" s="19"/>
      <c r="H39" s="6"/>
      <c r="I39" s="6">
        <v>1</v>
      </c>
      <c r="J39" s="6">
        <v>1</v>
      </c>
    </row>
    <row r="40" spans="1:10" s="1" customFormat="1" ht="24">
      <c r="A40" s="55" t="s">
        <v>50</v>
      </c>
      <c r="B40" s="56" t="s">
        <v>51</v>
      </c>
      <c r="C40" s="22" t="s">
        <v>52</v>
      </c>
      <c r="D40" s="22">
        <v>22</v>
      </c>
      <c r="E40" s="22">
        <v>40</v>
      </c>
      <c r="F40" s="22">
        <v>20</v>
      </c>
      <c r="G40" s="10"/>
      <c r="H40" s="19"/>
      <c r="I40" s="19"/>
      <c r="J40" s="19"/>
    </row>
    <row r="41" spans="1:10" s="1" customFormat="1" ht="24">
      <c r="A41" s="56"/>
      <c r="B41" s="56" t="s">
        <v>53</v>
      </c>
      <c r="C41" s="22" t="s">
        <v>52</v>
      </c>
      <c r="D41" s="22">
        <v>22</v>
      </c>
      <c r="E41" s="22">
        <v>40</v>
      </c>
      <c r="F41" s="22">
        <v>25</v>
      </c>
      <c r="G41" s="10"/>
      <c r="H41" s="19"/>
      <c r="I41" s="19"/>
      <c r="J41" s="19"/>
    </row>
    <row r="42" spans="1:10" s="1" customFormat="1" ht="12">
      <c r="A42" s="34" t="s">
        <v>311</v>
      </c>
      <c r="B42" s="56"/>
      <c r="C42" s="22"/>
      <c r="D42" s="22"/>
      <c r="E42" s="22"/>
      <c r="F42" s="22"/>
      <c r="G42" s="10"/>
      <c r="H42" s="6"/>
      <c r="I42" s="6"/>
      <c r="J42" s="6">
        <v>2</v>
      </c>
    </row>
    <row r="43" spans="1:10" s="1" customFormat="1" ht="12">
      <c r="A43" s="59" t="s">
        <v>54</v>
      </c>
      <c r="B43" s="59"/>
      <c r="C43" s="24"/>
      <c r="D43" s="18"/>
      <c r="E43" s="18"/>
      <c r="F43" s="18"/>
      <c r="G43" s="10"/>
      <c r="H43" s="19">
        <v>1</v>
      </c>
      <c r="I43" s="18"/>
      <c r="J43" s="18">
        <f>3+1</f>
        <v>4</v>
      </c>
    </row>
    <row r="44" spans="1:10" s="1" customFormat="1" ht="24">
      <c r="A44" s="59" t="s">
        <v>57</v>
      </c>
      <c r="B44" s="34" t="s">
        <v>58</v>
      </c>
      <c r="C44" s="15" t="s">
        <v>174</v>
      </c>
      <c r="D44" s="15"/>
      <c r="E44" s="15"/>
      <c r="F44" s="15">
        <v>60</v>
      </c>
      <c r="G44" s="10"/>
      <c r="H44" s="42">
        <f>5+3+4</f>
        <v>12</v>
      </c>
      <c r="I44" s="24">
        <v>21</v>
      </c>
      <c r="J44" s="18"/>
    </row>
    <row r="45" spans="1:10" s="1" customFormat="1" ht="24">
      <c r="A45" s="55"/>
      <c r="B45" s="34" t="s">
        <v>59</v>
      </c>
      <c r="C45" s="14" t="s">
        <v>175</v>
      </c>
      <c r="D45" s="15">
        <v>18</v>
      </c>
      <c r="E45" s="15">
        <v>56</v>
      </c>
      <c r="F45" s="15">
        <v>54</v>
      </c>
      <c r="G45" s="10"/>
      <c r="H45" s="19"/>
      <c r="I45" s="19"/>
      <c r="J45" s="19"/>
    </row>
    <row r="46" spans="1:10" s="1" customFormat="1" ht="24">
      <c r="A46" s="55"/>
      <c r="B46" s="56" t="s">
        <v>526</v>
      </c>
      <c r="C46" s="12" t="s">
        <v>175</v>
      </c>
      <c r="D46" s="22">
        <v>16</v>
      </c>
      <c r="E46" s="22">
        <v>29</v>
      </c>
      <c r="F46" s="22">
        <v>60</v>
      </c>
      <c r="G46" s="10"/>
      <c r="H46" s="19"/>
      <c r="I46" s="19"/>
      <c r="J46" s="19"/>
    </row>
    <row r="47" spans="1:10" s="1" customFormat="1" ht="24">
      <c r="A47" s="56"/>
      <c r="B47" s="56" t="s">
        <v>528</v>
      </c>
      <c r="C47" s="12" t="s">
        <v>175</v>
      </c>
      <c r="D47" s="22">
        <v>16</v>
      </c>
      <c r="E47" s="22">
        <v>28</v>
      </c>
      <c r="F47" s="22">
        <v>70</v>
      </c>
      <c r="G47" s="19"/>
      <c r="H47" s="11"/>
      <c r="I47" s="11"/>
      <c r="J47" s="11"/>
    </row>
    <row r="48" spans="1:10" s="1" customFormat="1" ht="36">
      <c r="A48" s="100" t="s">
        <v>33</v>
      </c>
      <c r="B48" s="34"/>
      <c r="C48" s="15"/>
      <c r="D48" s="15"/>
      <c r="E48" s="15"/>
      <c r="F48" s="15"/>
      <c r="G48" s="19"/>
      <c r="H48" s="6"/>
      <c r="I48" s="6"/>
      <c r="J48" s="84">
        <v>2</v>
      </c>
    </row>
    <row r="49" spans="1:10" s="1" customFormat="1" ht="24">
      <c r="A49" s="59" t="s">
        <v>176</v>
      </c>
      <c r="B49" s="34" t="s">
        <v>60</v>
      </c>
      <c r="C49" s="15" t="s">
        <v>524</v>
      </c>
      <c r="D49" s="15"/>
      <c r="E49" s="15"/>
      <c r="F49" s="15">
        <v>90</v>
      </c>
      <c r="G49" s="19"/>
      <c r="H49" s="24">
        <f>3+3</f>
        <v>6</v>
      </c>
      <c r="I49" s="24">
        <v>9</v>
      </c>
      <c r="J49" s="18"/>
    </row>
    <row r="50" spans="1:10" s="1" customFormat="1" ht="24">
      <c r="A50" s="55"/>
      <c r="B50" s="34" t="s">
        <v>61</v>
      </c>
      <c r="C50" s="15" t="s">
        <v>524</v>
      </c>
      <c r="D50" s="15"/>
      <c r="E50" s="15"/>
      <c r="F50" s="15">
        <v>30</v>
      </c>
      <c r="G50" s="10"/>
      <c r="H50" s="19"/>
      <c r="I50" s="19"/>
      <c r="J50" s="19"/>
    </row>
    <row r="51" spans="1:10" s="1" customFormat="1" ht="13.5" customHeight="1">
      <c r="A51" s="56"/>
      <c r="B51" s="56" t="s">
        <v>62</v>
      </c>
      <c r="C51" s="15" t="s">
        <v>524</v>
      </c>
      <c r="D51" s="22"/>
      <c r="E51" s="22"/>
      <c r="F51" s="64">
        <v>50</v>
      </c>
      <c r="G51" s="19"/>
      <c r="H51" s="7"/>
      <c r="I51" s="11"/>
      <c r="J51" s="11"/>
    </row>
    <row r="52" spans="1:10" s="1" customFormat="1" ht="24">
      <c r="A52" s="34" t="s">
        <v>177</v>
      </c>
      <c r="B52" s="34" t="s">
        <v>63</v>
      </c>
      <c r="C52" s="15" t="s">
        <v>525</v>
      </c>
      <c r="D52" s="15"/>
      <c r="E52" s="15"/>
      <c r="F52" s="15">
        <v>80</v>
      </c>
      <c r="G52" s="10"/>
      <c r="H52" s="6">
        <f>1+1</f>
        <v>2</v>
      </c>
      <c r="I52" s="6">
        <f>1+10+6</f>
        <v>17</v>
      </c>
      <c r="J52" s="6">
        <f>2+4</f>
        <v>6</v>
      </c>
    </row>
    <row r="53" spans="1:10" s="108" customFormat="1" ht="12">
      <c r="A53" s="56" t="s">
        <v>198</v>
      </c>
      <c r="B53" s="56"/>
      <c r="C53" s="22"/>
      <c r="D53" s="22"/>
      <c r="E53" s="22"/>
      <c r="F53" s="22"/>
      <c r="G53" s="11"/>
      <c r="H53" s="11"/>
      <c r="I53" s="11"/>
      <c r="J53" s="11">
        <v>1</v>
      </c>
    </row>
    <row r="54" spans="1:10" s="1" customFormat="1" ht="24">
      <c r="A54" s="55" t="s">
        <v>178</v>
      </c>
      <c r="B54" s="56" t="s">
        <v>504</v>
      </c>
      <c r="C54" s="22" t="s">
        <v>64</v>
      </c>
      <c r="D54" s="22"/>
      <c r="E54" s="22"/>
      <c r="F54" s="22">
        <v>50</v>
      </c>
      <c r="G54" s="27"/>
      <c r="H54" s="21">
        <f>2+3+1</f>
        <v>6</v>
      </c>
      <c r="I54" s="21">
        <v>18</v>
      </c>
      <c r="J54" s="21">
        <v>3</v>
      </c>
    </row>
    <row r="55" spans="1:10" s="1" customFormat="1" ht="12" customHeight="1">
      <c r="A55" s="55"/>
      <c r="B55" s="34" t="s">
        <v>65</v>
      </c>
      <c r="C55" s="15" t="s">
        <v>64</v>
      </c>
      <c r="D55" s="15"/>
      <c r="E55" s="15"/>
      <c r="F55" s="15">
        <v>45</v>
      </c>
      <c r="G55" s="10"/>
      <c r="H55" s="19"/>
      <c r="I55" s="19"/>
      <c r="J55" s="19"/>
    </row>
    <row r="56" spans="1:10" s="1" customFormat="1" ht="12">
      <c r="A56" s="55"/>
      <c r="B56" s="34" t="s">
        <v>66</v>
      </c>
      <c r="C56" s="15" t="s">
        <v>64</v>
      </c>
      <c r="D56" s="15"/>
      <c r="E56" s="15"/>
      <c r="F56" s="15">
        <v>59</v>
      </c>
      <c r="G56" s="10"/>
      <c r="H56" s="19"/>
      <c r="I56" s="19"/>
      <c r="J56" s="19"/>
    </row>
    <row r="57" spans="1:10" s="1" customFormat="1" ht="12">
      <c r="A57" s="56"/>
      <c r="B57" s="56" t="s">
        <v>67</v>
      </c>
      <c r="C57" s="15" t="s">
        <v>64</v>
      </c>
      <c r="D57" s="22"/>
      <c r="E57" s="22"/>
      <c r="F57" s="22">
        <v>150</v>
      </c>
      <c r="G57" s="19"/>
      <c r="H57" s="11"/>
      <c r="I57" s="11"/>
      <c r="J57" s="11"/>
    </row>
    <row r="58" spans="1:10" s="1" customFormat="1" ht="24">
      <c r="A58" s="59" t="s">
        <v>68</v>
      </c>
      <c r="B58" s="101" t="s">
        <v>505</v>
      </c>
      <c r="C58" s="6" t="s">
        <v>179</v>
      </c>
      <c r="D58" s="15"/>
      <c r="E58" s="15"/>
      <c r="F58" s="15">
        <v>50</v>
      </c>
      <c r="G58" s="19"/>
      <c r="H58" s="24">
        <f>5+5+3</f>
        <v>13</v>
      </c>
      <c r="I58" s="24">
        <f>20+19+21</f>
        <v>60</v>
      </c>
      <c r="J58" s="24">
        <f>5+2+2</f>
        <v>9</v>
      </c>
    </row>
    <row r="59" spans="1:10" s="1" customFormat="1" ht="24">
      <c r="A59" s="55"/>
      <c r="B59" s="101" t="s">
        <v>505</v>
      </c>
      <c r="C59" s="6" t="s">
        <v>180</v>
      </c>
      <c r="D59" s="15"/>
      <c r="E59" s="15"/>
      <c r="F59" s="15">
        <v>45</v>
      </c>
      <c r="G59" s="10"/>
      <c r="H59" s="19"/>
      <c r="I59" s="19"/>
      <c r="J59" s="19"/>
    </row>
    <row r="60" spans="1:10" s="1" customFormat="1" ht="24">
      <c r="A60" s="55"/>
      <c r="B60" s="101" t="s">
        <v>505</v>
      </c>
      <c r="C60" s="6" t="s">
        <v>181</v>
      </c>
      <c r="D60" s="15"/>
      <c r="E60" s="15"/>
      <c r="F60" s="15">
        <v>80</v>
      </c>
      <c r="G60" s="10"/>
      <c r="H60" s="19"/>
      <c r="I60" s="19"/>
      <c r="J60" s="19"/>
    </row>
    <row r="61" spans="1:10" s="1" customFormat="1" ht="24">
      <c r="A61" s="55"/>
      <c r="B61" s="34" t="s">
        <v>69</v>
      </c>
      <c r="C61" s="6" t="s">
        <v>179</v>
      </c>
      <c r="D61" s="30"/>
      <c r="E61" s="15"/>
      <c r="F61" s="15">
        <v>150</v>
      </c>
      <c r="G61" s="10"/>
      <c r="H61" s="19"/>
      <c r="I61" s="19"/>
      <c r="J61" s="19"/>
    </row>
    <row r="62" spans="1:10" s="1" customFormat="1" ht="24">
      <c r="A62" s="55"/>
      <c r="B62" s="34" t="s">
        <v>69</v>
      </c>
      <c r="C62" s="6" t="s">
        <v>180</v>
      </c>
      <c r="D62" s="30"/>
      <c r="E62" s="15"/>
      <c r="F62" s="15">
        <v>80</v>
      </c>
      <c r="G62" s="10"/>
      <c r="H62" s="19"/>
      <c r="I62" s="19"/>
      <c r="J62" s="19"/>
    </row>
    <row r="63" spans="1:10" s="1" customFormat="1" ht="24">
      <c r="A63" s="55"/>
      <c r="B63" s="34" t="s">
        <v>69</v>
      </c>
      <c r="C63" s="6" t="s">
        <v>181</v>
      </c>
      <c r="D63" s="30"/>
      <c r="E63" s="15"/>
      <c r="F63" s="15">
        <v>70</v>
      </c>
      <c r="G63" s="10"/>
      <c r="H63" s="19"/>
      <c r="I63" s="19"/>
      <c r="J63" s="19"/>
    </row>
    <row r="64" spans="1:10" s="1" customFormat="1" ht="24">
      <c r="A64" s="56"/>
      <c r="B64" s="56" t="s">
        <v>70</v>
      </c>
      <c r="C64" s="11" t="s">
        <v>181</v>
      </c>
      <c r="D64" s="22">
        <v>21</v>
      </c>
      <c r="E64" s="22">
        <v>21</v>
      </c>
      <c r="F64" s="22">
        <v>20</v>
      </c>
      <c r="G64" s="19"/>
      <c r="H64" s="11"/>
      <c r="I64" s="11"/>
      <c r="J64" s="11"/>
    </row>
    <row r="65" spans="1:10" s="1" customFormat="1" ht="24">
      <c r="A65" s="34" t="s">
        <v>71</v>
      </c>
      <c r="B65" s="34" t="s">
        <v>28</v>
      </c>
      <c r="C65" s="15" t="s">
        <v>182</v>
      </c>
      <c r="D65" s="15"/>
      <c r="E65" s="15"/>
      <c r="F65" s="15">
        <v>80</v>
      </c>
      <c r="G65" s="11"/>
      <c r="H65" s="83">
        <v>2</v>
      </c>
      <c r="I65" s="15">
        <v>7</v>
      </c>
      <c r="J65" s="84">
        <v>3</v>
      </c>
    </row>
    <row r="66" spans="1:10" s="1" customFormat="1" ht="24">
      <c r="A66" s="59" t="s">
        <v>78</v>
      </c>
      <c r="B66" s="34" t="s">
        <v>79</v>
      </c>
      <c r="C66" s="15" t="s">
        <v>184</v>
      </c>
      <c r="D66" s="15">
        <v>15</v>
      </c>
      <c r="E66" s="15">
        <v>30</v>
      </c>
      <c r="F66" s="15">
        <v>80</v>
      </c>
      <c r="G66" s="27"/>
      <c r="H66" s="24">
        <f>3+1+2</f>
        <v>6</v>
      </c>
      <c r="I66" s="24">
        <f>14+13+19</f>
        <v>46</v>
      </c>
      <c r="J66" s="18"/>
    </row>
    <row r="67" spans="1:10" s="1" customFormat="1" ht="24">
      <c r="A67" s="55"/>
      <c r="B67" s="96" t="s">
        <v>506</v>
      </c>
      <c r="C67" s="15" t="s">
        <v>184</v>
      </c>
      <c r="D67" s="15">
        <v>15</v>
      </c>
      <c r="E67" s="15">
        <v>33</v>
      </c>
      <c r="F67" s="15">
        <v>30</v>
      </c>
      <c r="G67" s="10"/>
      <c r="H67" s="19"/>
      <c r="I67" s="19"/>
      <c r="J67" s="19"/>
    </row>
    <row r="68" spans="1:10" s="1" customFormat="1" ht="24">
      <c r="A68" s="55"/>
      <c r="B68" s="96" t="s">
        <v>80</v>
      </c>
      <c r="C68" s="15" t="s">
        <v>81</v>
      </c>
      <c r="D68" s="15">
        <v>12</v>
      </c>
      <c r="E68" s="15">
        <v>15</v>
      </c>
      <c r="F68" s="15">
        <v>190</v>
      </c>
      <c r="G68" s="10"/>
      <c r="H68" s="19"/>
      <c r="I68" s="19"/>
      <c r="J68" s="19"/>
    </row>
    <row r="69" spans="1:10" s="1" customFormat="1" ht="24">
      <c r="A69" s="55"/>
      <c r="B69" s="96" t="s">
        <v>82</v>
      </c>
      <c r="C69" s="15" t="s">
        <v>81</v>
      </c>
      <c r="D69" s="35"/>
      <c r="E69" s="35"/>
      <c r="F69" s="83">
        <v>100</v>
      </c>
      <c r="G69" s="19"/>
      <c r="H69" s="41"/>
      <c r="I69" s="19"/>
      <c r="J69" s="19"/>
    </row>
    <row r="70" spans="1:10" s="1" customFormat="1" ht="24">
      <c r="A70" s="55"/>
      <c r="B70" s="96" t="s">
        <v>507</v>
      </c>
      <c r="C70" s="15" t="s">
        <v>184</v>
      </c>
      <c r="D70" s="15">
        <v>21</v>
      </c>
      <c r="E70" s="15">
        <v>43</v>
      </c>
      <c r="F70" s="15">
        <v>60</v>
      </c>
      <c r="G70" s="10"/>
      <c r="H70" s="19"/>
      <c r="I70" s="19"/>
      <c r="J70" s="19"/>
    </row>
    <row r="71" spans="1:10" s="1" customFormat="1" ht="24">
      <c r="A71" s="56"/>
      <c r="B71" s="102" t="s">
        <v>83</v>
      </c>
      <c r="C71" s="22" t="s">
        <v>184</v>
      </c>
      <c r="D71" s="22">
        <v>19</v>
      </c>
      <c r="E71" s="22">
        <v>32</v>
      </c>
      <c r="F71" s="22">
        <v>30</v>
      </c>
      <c r="G71" s="19"/>
      <c r="H71" s="11"/>
      <c r="I71" s="11"/>
      <c r="J71" s="11"/>
    </row>
    <row r="72" spans="1:10" s="1" customFormat="1" ht="36">
      <c r="A72" s="55" t="s">
        <v>55</v>
      </c>
      <c r="B72" s="34" t="s">
        <v>505</v>
      </c>
      <c r="C72" s="14" t="s">
        <v>172</v>
      </c>
      <c r="D72" s="15"/>
      <c r="E72" s="15"/>
      <c r="F72" s="15">
        <v>50</v>
      </c>
      <c r="G72" s="10"/>
      <c r="H72" s="21">
        <f>2+1</f>
        <v>3</v>
      </c>
      <c r="I72" s="31">
        <f>3+8+6</f>
        <v>17</v>
      </c>
      <c r="J72" s="33">
        <f>3+2</f>
        <v>5</v>
      </c>
    </row>
    <row r="73" spans="1:10" s="1" customFormat="1" ht="24">
      <c r="A73" s="56"/>
      <c r="B73" s="56" t="s">
        <v>56</v>
      </c>
      <c r="C73" s="22" t="s">
        <v>173</v>
      </c>
      <c r="D73" s="36"/>
      <c r="E73" s="22"/>
      <c r="F73" s="22">
        <v>40</v>
      </c>
      <c r="G73" s="19"/>
      <c r="H73" s="22"/>
      <c r="I73" s="32"/>
      <c r="J73" s="22"/>
    </row>
    <row r="74" spans="1:10" s="1" customFormat="1" ht="48">
      <c r="A74" s="100" t="s">
        <v>529</v>
      </c>
      <c r="B74" s="34"/>
      <c r="C74" s="15"/>
      <c r="D74" s="15"/>
      <c r="E74" s="15"/>
      <c r="F74" s="15"/>
      <c r="G74" s="27"/>
      <c r="H74" s="6">
        <v>3</v>
      </c>
      <c r="I74" s="6">
        <f>2+2</f>
        <v>4</v>
      </c>
      <c r="J74" s="9"/>
    </row>
    <row r="75" spans="1:10" s="1" customFormat="1" ht="24">
      <c r="A75" s="34" t="s">
        <v>185</v>
      </c>
      <c r="B75" s="34" t="s">
        <v>512</v>
      </c>
      <c r="C75" s="15" t="s">
        <v>186</v>
      </c>
      <c r="D75" s="15">
        <v>12</v>
      </c>
      <c r="E75" s="15">
        <v>12</v>
      </c>
      <c r="F75" s="15">
        <v>50</v>
      </c>
      <c r="G75" s="10"/>
      <c r="H75" s="11"/>
      <c r="I75" s="11"/>
      <c r="J75" s="22">
        <v>2</v>
      </c>
    </row>
    <row r="76" spans="1:10" s="1" customFormat="1" ht="24">
      <c r="A76" s="55" t="s">
        <v>84</v>
      </c>
      <c r="B76" s="34" t="s">
        <v>508</v>
      </c>
      <c r="C76" s="15" t="s">
        <v>84</v>
      </c>
      <c r="D76" s="15"/>
      <c r="E76" s="15"/>
      <c r="F76" s="15">
        <v>40</v>
      </c>
      <c r="G76" s="10"/>
      <c r="H76" s="21">
        <f>1+1+1</f>
        <v>3</v>
      </c>
      <c r="I76" s="21">
        <v>17</v>
      </c>
      <c r="J76" s="19"/>
    </row>
    <row r="77" spans="1:10" s="1" customFormat="1" ht="24">
      <c r="A77" s="55"/>
      <c r="B77" s="34" t="s">
        <v>509</v>
      </c>
      <c r="C77" s="15" t="s">
        <v>84</v>
      </c>
      <c r="D77" s="15">
        <v>19</v>
      </c>
      <c r="E77" s="15">
        <v>38</v>
      </c>
      <c r="F77" s="15">
        <v>70</v>
      </c>
      <c r="G77" s="10"/>
      <c r="H77" s="19"/>
      <c r="I77" s="19"/>
      <c r="J77" s="19"/>
    </row>
    <row r="78" spans="1:10" s="1" customFormat="1" ht="36">
      <c r="A78" s="56"/>
      <c r="B78" s="56" t="s">
        <v>85</v>
      </c>
      <c r="C78" s="15" t="s">
        <v>84</v>
      </c>
      <c r="D78" s="22">
        <v>15</v>
      </c>
      <c r="E78" s="22">
        <v>14</v>
      </c>
      <c r="F78" s="22">
        <v>5</v>
      </c>
      <c r="G78" s="11"/>
      <c r="H78" s="11"/>
      <c r="I78" s="11"/>
      <c r="J78" s="11"/>
    </row>
    <row r="79" spans="1:10" s="1" customFormat="1" ht="24">
      <c r="A79" s="59" t="s">
        <v>187</v>
      </c>
      <c r="B79" s="34" t="s">
        <v>87</v>
      </c>
      <c r="C79" s="15" t="s">
        <v>188</v>
      </c>
      <c r="D79" s="15">
        <v>21</v>
      </c>
      <c r="E79" s="15">
        <v>20</v>
      </c>
      <c r="F79" s="15">
        <v>21</v>
      </c>
      <c r="G79" s="10"/>
      <c r="H79" s="21">
        <f>3+3+3</f>
        <v>9</v>
      </c>
      <c r="I79" s="21">
        <v>32</v>
      </c>
      <c r="J79" s="21">
        <v>3</v>
      </c>
    </row>
    <row r="80" spans="1:10" s="1" customFormat="1" ht="12">
      <c r="A80" s="55"/>
      <c r="B80" s="34" t="s">
        <v>88</v>
      </c>
      <c r="C80" s="15" t="s">
        <v>189</v>
      </c>
      <c r="D80" s="15"/>
      <c r="E80" s="15"/>
      <c r="F80" s="15">
        <v>70</v>
      </c>
      <c r="G80" s="10"/>
      <c r="H80" s="19"/>
      <c r="I80" s="19"/>
      <c r="J80" s="19"/>
    </row>
    <row r="81" spans="1:10" s="1" customFormat="1" ht="24">
      <c r="A81" s="55"/>
      <c r="B81" s="34" t="s">
        <v>89</v>
      </c>
      <c r="C81" s="15" t="s">
        <v>189</v>
      </c>
      <c r="D81" s="15"/>
      <c r="E81" s="15"/>
      <c r="F81" s="15">
        <v>46</v>
      </c>
      <c r="G81" s="10"/>
      <c r="H81" s="19"/>
      <c r="I81" s="19"/>
      <c r="J81" s="19"/>
    </row>
    <row r="82" spans="1:10" s="1" customFormat="1" ht="24">
      <c r="A82" s="55"/>
      <c r="B82" s="34" t="s">
        <v>90</v>
      </c>
      <c r="C82" s="15" t="s">
        <v>189</v>
      </c>
      <c r="D82" s="15">
        <v>22</v>
      </c>
      <c r="E82" s="15">
        <v>23</v>
      </c>
      <c r="F82" s="15">
        <v>21</v>
      </c>
      <c r="G82" s="10"/>
      <c r="H82" s="19"/>
      <c r="I82" s="19"/>
      <c r="J82" s="19"/>
    </row>
    <row r="83" spans="1:10" s="1" customFormat="1" ht="24">
      <c r="A83" s="55"/>
      <c r="B83" s="34" t="s">
        <v>91</v>
      </c>
      <c r="C83" s="15" t="s">
        <v>189</v>
      </c>
      <c r="D83" s="15">
        <v>22</v>
      </c>
      <c r="E83" s="15">
        <v>23</v>
      </c>
      <c r="F83" s="15">
        <v>21</v>
      </c>
      <c r="G83" s="10"/>
      <c r="H83" s="19"/>
      <c r="I83" s="19"/>
      <c r="J83" s="19"/>
    </row>
    <row r="84" spans="1:10" s="1" customFormat="1" ht="24">
      <c r="A84" s="55"/>
      <c r="B84" s="34" t="s">
        <v>92</v>
      </c>
      <c r="C84" s="15" t="s">
        <v>189</v>
      </c>
      <c r="D84" s="35"/>
      <c r="E84" s="35"/>
      <c r="F84" s="15">
        <v>25</v>
      </c>
      <c r="G84" s="27"/>
      <c r="H84" s="19"/>
      <c r="I84" s="19"/>
      <c r="J84" s="19"/>
    </row>
    <row r="85" spans="1:10" s="1" customFormat="1" ht="24">
      <c r="A85" s="56"/>
      <c r="B85" s="34" t="s">
        <v>93</v>
      </c>
      <c r="C85" s="15" t="s">
        <v>189</v>
      </c>
      <c r="D85" s="15">
        <v>7</v>
      </c>
      <c r="E85" s="15">
        <v>16</v>
      </c>
      <c r="F85" s="15">
        <v>10</v>
      </c>
      <c r="G85" s="19"/>
      <c r="H85" s="11"/>
      <c r="I85" s="11"/>
      <c r="J85" s="11"/>
    </row>
    <row r="86" spans="1:10" s="1" customFormat="1" ht="24">
      <c r="A86" s="55" t="s">
        <v>94</v>
      </c>
      <c r="B86" s="34" t="s">
        <v>95</v>
      </c>
      <c r="C86" s="15" t="s">
        <v>527</v>
      </c>
      <c r="D86" s="15">
        <v>7</v>
      </c>
      <c r="E86" s="15">
        <v>33</v>
      </c>
      <c r="F86" s="15">
        <v>15</v>
      </c>
      <c r="G86" s="10"/>
      <c r="H86" s="45">
        <f>6+4+8+1</f>
        <v>19</v>
      </c>
      <c r="I86" s="21">
        <v>23</v>
      </c>
      <c r="J86" s="19"/>
    </row>
    <row r="87" spans="1:10" s="1" customFormat="1" ht="24">
      <c r="A87" s="56"/>
      <c r="B87" s="56" t="s">
        <v>96</v>
      </c>
      <c r="C87" s="22" t="s">
        <v>190</v>
      </c>
      <c r="D87" s="11"/>
      <c r="E87" s="11"/>
      <c r="F87" s="64">
        <v>40</v>
      </c>
      <c r="G87" s="19"/>
      <c r="H87" s="109"/>
      <c r="I87" s="11"/>
      <c r="J87" s="11"/>
    </row>
    <row r="88" spans="1:10" s="1" customFormat="1" ht="24">
      <c r="A88" s="56" t="s">
        <v>191</v>
      </c>
      <c r="B88" s="56" t="s">
        <v>97</v>
      </c>
      <c r="C88" s="22" t="s">
        <v>192</v>
      </c>
      <c r="D88" s="11"/>
      <c r="E88" s="11"/>
      <c r="F88" s="22"/>
      <c r="G88" s="10"/>
      <c r="H88" s="22"/>
      <c r="I88" s="22">
        <v>3</v>
      </c>
      <c r="J88" s="22">
        <v>2</v>
      </c>
    </row>
    <row r="89" spans="1:10" s="1" customFormat="1" ht="12">
      <c r="A89" s="34" t="s">
        <v>98</v>
      </c>
      <c r="B89" s="56"/>
      <c r="C89" s="22"/>
      <c r="D89" s="11"/>
      <c r="E89" s="11"/>
      <c r="F89" s="22"/>
      <c r="G89" s="10"/>
      <c r="H89" s="15"/>
      <c r="I89" s="15"/>
      <c r="J89" s="15">
        <v>2</v>
      </c>
    </row>
    <row r="90" spans="1:10" s="1" customFormat="1" ht="12">
      <c r="A90" s="56" t="s">
        <v>199</v>
      </c>
      <c r="B90" s="56"/>
      <c r="C90" s="22"/>
      <c r="D90" s="11"/>
      <c r="E90" s="11"/>
      <c r="F90" s="22"/>
      <c r="G90" s="11"/>
      <c r="H90" s="15"/>
      <c r="I90" s="15"/>
      <c r="J90" s="15">
        <v>3</v>
      </c>
    </row>
    <row r="91" spans="1:10" s="1" customFormat="1" ht="26.25" customHeight="1">
      <c r="A91" s="59" t="s">
        <v>193</v>
      </c>
      <c r="B91" s="34" t="s">
        <v>99</v>
      </c>
      <c r="C91" s="15" t="s">
        <v>194</v>
      </c>
      <c r="D91" s="6"/>
      <c r="E91" s="6"/>
      <c r="F91" s="15">
        <v>58</v>
      </c>
      <c r="G91" s="10"/>
      <c r="H91" s="21">
        <f>6+6+11+1</f>
        <v>24</v>
      </c>
      <c r="I91" s="21">
        <f>16+20+22</f>
        <v>58</v>
      </c>
      <c r="J91" s="21">
        <f>5+4+4</f>
        <v>13</v>
      </c>
    </row>
    <row r="92" spans="1:10" s="1" customFormat="1" ht="24">
      <c r="A92" s="55"/>
      <c r="B92" s="98" t="s">
        <v>99</v>
      </c>
      <c r="C92" s="14" t="s">
        <v>513</v>
      </c>
      <c r="D92" s="6"/>
      <c r="E92" s="6"/>
      <c r="F92" s="15">
        <v>59</v>
      </c>
      <c r="G92" s="10"/>
      <c r="H92" s="19"/>
      <c r="I92" s="19"/>
      <c r="J92" s="19"/>
    </row>
    <row r="93" spans="1:10" s="1" customFormat="1" ht="24">
      <c r="A93" s="55"/>
      <c r="B93" s="34" t="s">
        <v>100</v>
      </c>
      <c r="C93" s="14" t="s">
        <v>194</v>
      </c>
      <c r="D93" s="6"/>
      <c r="E93" s="6"/>
      <c r="F93" s="15">
        <v>50</v>
      </c>
      <c r="G93" s="10"/>
      <c r="H93" s="19"/>
      <c r="I93" s="19"/>
      <c r="J93" s="19"/>
    </row>
    <row r="94" spans="1:10" s="1" customFormat="1" ht="24">
      <c r="A94" s="56"/>
      <c r="B94" s="34" t="s">
        <v>101</v>
      </c>
      <c r="C94" s="14" t="s">
        <v>513</v>
      </c>
      <c r="D94" s="11"/>
      <c r="E94" s="11"/>
      <c r="F94" s="22">
        <v>80</v>
      </c>
      <c r="G94" s="11"/>
      <c r="H94" s="11"/>
      <c r="I94" s="11"/>
      <c r="J94" s="11"/>
    </row>
    <row r="95" spans="1:10" s="1" customFormat="1" ht="12">
      <c r="A95" s="73"/>
      <c r="D95" s="10"/>
      <c r="E95" s="10"/>
      <c r="F95" s="10"/>
      <c r="G95" s="10"/>
      <c r="H95" s="10"/>
      <c r="I95" s="10"/>
      <c r="J95" s="10"/>
    </row>
    <row r="96" spans="1:10" s="1" customFormat="1" ht="12.75" thickBot="1">
      <c r="A96" s="73"/>
      <c r="D96" s="10"/>
      <c r="G96" s="10"/>
      <c r="H96" s="10"/>
      <c r="I96" s="10"/>
      <c r="J96" s="10"/>
    </row>
    <row r="97" spans="1:10" s="1" customFormat="1" ht="12.75" thickBot="1">
      <c r="A97" s="73"/>
      <c r="B97" s="74" t="s">
        <v>20</v>
      </c>
      <c r="C97" s="75"/>
      <c r="D97" s="76">
        <f>SUM(D5:D94)</f>
        <v>485</v>
      </c>
      <c r="E97" s="76">
        <f>SUM(E5:E95)</f>
        <v>877</v>
      </c>
      <c r="F97" s="76">
        <f>SUM(F5:F94)</f>
        <v>5555</v>
      </c>
      <c r="G97" s="19"/>
      <c r="H97" s="76">
        <f>SUM(H4:H94)</f>
        <v>219</v>
      </c>
      <c r="I97" s="76">
        <f>SUM(I4:I95)</f>
        <v>552</v>
      </c>
      <c r="J97" s="77">
        <f>SUM(J4:J94)</f>
        <v>92</v>
      </c>
    </row>
    <row r="98" spans="1:10" s="1" customFormat="1" ht="12">
      <c r="A98" s="73"/>
      <c r="D98" s="10"/>
      <c r="E98" s="10"/>
      <c r="F98" s="10"/>
      <c r="G98" s="10"/>
      <c r="H98" s="10"/>
      <c r="I98" s="10"/>
      <c r="J98" s="10"/>
    </row>
    <row r="99" spans="1:10" s="1" customFormat="1" ht="12">
      <c r="A99" s="39"/>
      <c r="B99" s="103"/>
      <c r="C99" s="3"/>
      <c r="D99" s="27"/>
      <c r="E99" s="27"/>
      <c r="F99" s="61"/>
      <c r="G99" s="27"/>
      <c r="H99" s="27"/>
      <c r="I99" s="27"/>
      <c r="J99" s="27"/>
    </row>
    <row r="100" spans="4:10" s="1" customFormat="1" ht="12">
      <c r="D100" s="10"/>
      <c r="E100" s="10"/>
      <c r="F100" s="10"/>
      <c r="G100" s="10"/>
      <c r="H100" s="10"/>
      <c r="I100" s="10"/>
      <c r="J100" s="10"/>
    </row>
    <row r="101" spans="4:10" s="1" customFormat="1" ht="12">
      <c r="D101" s="10"/>
      <c r="G101" s="10"/>
      <c r="H101" s="10"/>
      <c r="I101" s="10"/>
      <c r="J101" s="10"/>
    </row>
    <row r="102" spans="4:10" s="39" customFormat="1" ht="12">
      <c r="D102" s="27"/>
      <c r="E102" s="27"/>
      <c r="F102" s="27"/>
      <c r="G102" s="27"/>
      <c r="H102" s="27"/>
      <c r="I102" s="27"/>
      <c r="J102" s="27"/>
    </row>
    <row r="103" spans="4:10" s="1" customFormat="1" ht="12">
      <c r="D103" s="10"/>
      <c r="E103" s="10"/>
      <c r="F103" s="10"/>
      <c r="G103" s="10"/>
      <c r="H103" s="10"/>
      <c r="I103" s="10"/>
      <c r="J103" s="10"/>
    </row>
    <row r="104" spans="4:10" s="1" customFormat="1" ht="12">
      <c r="D104" s="10"/>
      <c r="E104" s="10"/>
      <c r="F104" s="10"/>
      <c r="G104" s="10"/>
      <c r="H104" s="10"/>
      <c r="I104" s="10"/>
      <c r="J104" s="10"/>
    </row>
    <row r="105" spans="4:10" s="1" customFormat="1" ht="12">
      <c r="D105" s="10"/>
      <c r="E105" s="10"/>
      <c r="F105" s="10"/>
      <c r="G105" s="10"/>
      <c r="H105" s="10"/>
      <c r="I105" s="10"/>
      <c r="J105" s="10"/>
    </row>
    <row r="106" spans="4:10" s="1" customFormat="1" ht="12">
      <c r="D106" s="10"/>
      <c r="E106" s="10"/>
      <c r="F106" s="10"/>
      <c r="G106" s="10"/>
      <c r="H106" s="10"/>
      <c r="I106" s="10"/>
      <c r="J106" s="10"/>
    </row>
    <row r="107" spans="4:10" s="1" customFormat="1" ht="12">
      <c r="D107" s="10"/>
      <c r="E107" s="10"/>
      <c r="F107" s="10"/>
      <c r="G107" s="10"/>
      <c r="H107" s="10"/>
      <c r="I107" s="10"/>
      <c r="J107" s="10"/>
    </row>
    <row r="108" s="1" customFormat="1" ht="12"/>
    <row r="109" s="1" customFormat="1" ht="12"/>
    <row r="110" s="1" customFormat="1" ht="12"/>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
    <row r="126" s="1" customFormat="1" ht="12"/>
    <row r="127" s="1" customFormat="1" ht="12"/>
    <row r="128" s="1" customFormat="1" ht="12"/>
    <row r="129" s="1" customFormat="1" ht="12"/>
    <row r="130" s="1" customFormat="1" ht="12"/>
    <row r="131" s="1" customFormat="1" ht="12"/>
    <row r="132" s="1" customFormat="1" ht="12"/>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row r="143" s="1" customFormat="1" ht="12"/>
    <row r="144" s="1" customFormat="1" ht="12"/>
    <row r="145" s="1" customFormat="1" ht="12"/>
    <row r="146" s="1" customFormat="1" ht="12"/>
    <row r="147" s="1" customFormat="1" ht="12"/>
    <row r="148" s="1" customFormat="1" ht="12"/>
    <row r="149" s="1" customFormat="1" ht="12"/>
    <row r="150" s="1" customFormat="1" ht="12"/>
    <row r="151" s="1" customFormat="1" ht="12"/>
    <row r="152" s="1" customFormat="1" ht="12"/>
    <row r="153" s="1" customFormat="1" ht="12"/>
    <row r="154" s="1" customFormat="1" ht="12"/>
    <row r="155" s="1" customFormat="1" ht="12"/>
    <row r="156" s="1" customFormat="1" ht="12"/>
    <row r="157" s="1" customFormat="1" ht="12"/>
    <row r="158" s="1" customFormat="1" ht="12"/>
    <row r="159" s="1" customFormat="1" ht="12"/>
    <row r="160" s="1" customFormat="1" ht="12"/>
    <row r="161" s="1" customFormat="1" ht="12"/>
    <row r="162" s="1" customFormat="1" ht="12"/>
    <row r="163" s="1" customFormat="1" ht="12"/>
  </sheetData>
  <mergeCells count="4">
    <mergeCell ref="H1:J1"/>
    <mergeCell ref="E2:F2"/>
    <mergeCell ref="B1:F1"/>
    <mergeCell ref="A1:A2"/>
  </mergeCells>
  <printOptions horizontalCentered="1"/>
  <pageMargins left="0.4724409448818898" right="0.4724409448818898" top="1.299212598425197" bottom="0.984251968503937" header="0.3937007874015748" footer="0.5118110236220472"/>
  <pageSetup horizontalDpi="600" verticalDpi="600" orientation="landscape" paperSize="9" r:id="rId1"/>
  <headerFooter alignWithMargins="0">
    <oddHeader>&amp;L&amp;"Times New Roman,Regular"
&amp;UAsia y el Pacífico&amp;C&amp;"Times New Roman,Regular"PCIPD/1/3
Anexo III, página &amp;P
Actividades de concienciación y de desarrollo de recursos humanos
1996/1997/1998 hasta el 31 de marzo de 1999</oddHeader>
    <oddFooter>&amp;L&amp;"Times New Roman,Regular"&amp;F/&amp;A&amp;R&amp;"Times New Roman,Regular"&amp;8
</oddFooter>
  </headerFooter>
  <rowBreaks count="7" manualBreakCount="7">
    <brk id="16" max="255" man="1"/>
    <brk id="22" max="255" man="1"/>
    <brk id="35" max="255" man="1"/>
    <brk id="51" max="255" man="1"/>
    <brk id="65" max="255" man="1"/>
    <brk id="75" max="255" man="1"/>
    <brk id="90" max="255" man="1"/>
  </rowBreaks>
</worksheet>
</file>

<file path=xl/worksheets/sheet4.xml><?xml version="1.0" encoding="utf-8"?>
<worksheet xmlns="http://schemas.openxmlformats.org/spreadsheetml/2006/main" xmlns:r="http://schemas.openxmlformats.org/officeDocument/2006/relationships">
  <dimension ref="A1:G33"/>
  <sheetViews>
    <sheetView workbookViewId="0" topLeftCell="A1">
      <selection activeCell="B10" sqref="B10"/>
    </sheetView>
  </sheetViews>
  <sheetFormatPr defaultColWidth="9.140625" defaultRowHeight="12.75"/>
  <cols>
    <col min="1" max="1" width="29.140625" style="1" customWidth="1"/>
    <col min="2" max="2" width="11.57421875" style="1" customWidth="1"/>
    <col min="3" max="3" width="11.8515625" style="1" customWidth="1"/>
    <col min="4" max="4" width="22.28125" style="1" bestFit="1" customWidth="1"/>
    <col min="5" max="5" width="24.28125" style="1" bestFit="1" customWidth="1"/>
    <col min="6" max="6" width="15.57421875" style="1" customWidth="1"/>
    <col min="7" max="7" width="17.28125" style="1" customWidth="1"/>
    <col min="8" max="16384" width="9.140625" style="1" customWidth="1"/>
  </cols>
  <sheetData>
    <row r="1" spans="1:7" ht="12.75" customHeight="1">
      <c r="A1" s="127" t="s">
        <v>330</v>
      </c>
      <c r="B1" s="130" t="s">
        <v>402</v>
      </c>
      <c r="C1" s="130"/>
      <c r="D1" s="127" t="s">
        <v>405</v>
      </c>
      <c r="E1" s="127" t="s">
        <v>102</v>
      </c>
      <c r="F1" s="127" t="s">
        <v>407</v>
      </c>
      <c r="G1" s="127" t="s">
        <v>408</v>
      </c>
    </row>
    <row r="2" spans="1:7" ht="12">
      <c r="A2" s="128"/>
      <c r="B2" s="127" t="s">
        <v>403</v>
      </c>
      <c r="C2" s="127" t="s">
        <v>404</v>
      </c>
      <c r="D2" s="128"/>
      <c r="E2" s="128"/>
      <c r="F2" s="128"/>
      <c r="G2" s="128"/>
    </row>
    <row r="3" spans="1:7" ht="12">
      <c r="A3" s="129"/>
      <c r="B3" s="129"/>
      <c r="C3" s="129"/>
      <c r="D3" s="129"/>
      <c r="E3" s="129"/>
      <c r="F3" s="129"/>
      <c r="G3" s="129"/>
    </row>
    <row r="4" spans="1:7" ht="12">
      <c r="A4" s="16" t="s">
        <v>161</v>
      </c>
      <c r="B4" s="6"/>
      <c r="C4" s="6" t="s">
        <v>312</v>
      </c>
      <c r="D4" s="6" t="s">
        <v>318</v>
      </c>
      <c r="E4" s="6" t="s">
        <v>312</v>
      </c>
      <c r="F4" s="6"/>
      <c r="G4" s="16"/>
    </row>
    <row r="5" spans="1:7" ht="12">
      <c r="A5" s="16" t="s">
        <v>23</v>
      </c>
      <c r="B5" s="6"/>
      <c r="C5" s="6" t="s">
        <v>312</v>
      </c>
      <c r="D5" s="6" t="s">
        <v>313</v>
      </c>
      <c r="E5" s="6"/>
      <c r="F5" s="6"/>
      <c r="G5" s="16"/>
    </row>
    <row r="6" spans="1:7" ht="12">
      <c r="A6" s="16" t="s">
        <v>162</v>
      </c>
      <c r="B6" s="6"/>
      <c r="C6" s="6" t="s">
        <v>312</v>
      </c>
      <c r="D6" s="6" t="s">
        <v>315</v>
      </c>
      <c r="E6" s="6"/>
      <c r="F6" s="6"/>
      <c r="G6" s="16"/>
    </row>
    <row r="7" spans="1:7" ht="12">
      <c r="A7" s="16" t="s">
        <v>27</v>
      </c>
      <c r="B7" s="6"/>
      <c r="C7" s="6" t="s">
        <v>312</v>
      </c>
      <c r="D7" s="6" t="s">
        <v>313</v>
      </c>
      <c r="E7" s="6"/>
      <c r="F7" s="6"/>
      <c r="G7" s="16"/>
    </row>
    <row r="8" spans="1:7" ht="12">
      <c r="A8" s="16" t="s">
        <v>163</v>
      </c>
      <c r="B8" s="6" t="s">
        <v>312</v>
      </c>
      <c r="C8" s="6" t="s">
        <v>312</v>
      </c>
      <c r="D8" s="6" t="s">
        <v>323</v>
      </c>
      <c r="E8" s="6" t="s">
        <v>312</v>
      </c>
      <c r="F8" s="6"/>
      <c r="G8" s="16"/>
    </row>
    <row r="9" spans="1:7" ht="12">
      <c r="A9" s="16" t="s">
        <v>166</v>
      </c>
      <c r="B9" s="6"/>
      <c r="C9" s="6" t="s">
        <v>312</v>
      </c>
      <c r="D9" s="6" t="s">
        <v>313</v>
      </c>
      <c r="E9" s="6" t="s">
        <v>326</v>
      </c>
      <c r="F9" s="6"/>
      <c r="G9" s="16"/>
    </row>
    <row r="10" spans="1:7" ht="12">
      <c r="A10" s="16" t="s">
        <v>72</v>
      </c>
      <c r="B10" s="6" t="s">
        <v>312</v>
      </c>
      <c r="C10" s="6" t="s">
        <v>312</v>
      </c>
      <c r="D10" s="6" t="s">
        <v>324</v>
      </c>
      <c r="E10" s="6"/>
      <c r="F10" s="6"/>
      <c r="G10" s="16"/>
    </row>
    <row r="11" spans="1:7" ht="12">
      <c r="A11" s="16" t="s">
        <v>168</v>
      </c>
      <c r="B11" s="6" t="s">
        <v>312</v>
      </c>
      <c r="C11" s="6" t="s">
        <v>312</v>
      </c>
      <c r="D11" s="6" t="s">
        <v>313</v>
      </c>
      <c r="E11" s="6"/>
      <c r="F11" s="6"/>
      <c r="G11" s="16"/>
    </row>
    <row r="12" spans="1:7" ht="12">
      <c r="A12" s="16" t="s">
        <v>171</v>
      </c>
      <c r="B12" s="6"/>
      <c r="C12" s="6" t="s">
        <v>312</v>
      </c>
      <c r="D12" s="6" t="s">
        <v>324</v>
      </c>
      <c r="E12" s="6" t="s">
        <v>312</v>
      </c>
      <c r="F12" s="6" t="s">
        <v>312</v>
      </c>
      <c r="G12" s="16"/>
    </row>
    <row r="13" spans="1:7" ht="12">
      <c r="A13" s="16" t="s">
        <v>104</v>
      </c>
      <c r="B13" s="6"/>
      <c r="C13" s="6" t="s">
        <v>312</v>
      </c>
      <c r="D13" s="6" t="s">
        <v>313</v>
      </c>
      <c r="E13" s="6"/>
      <c r="F13" s="6"/>
      <c r="G13" s="16"/>
    </row>
    <row r="14" spans="1:7" ht="12">
      <c r="A14" s="16" t="s">
        <v>57</v>
      </c>
      <c r="B14" s="6"/>
      <c r="C14" s="6" t="s">
        <v>312</v>
      </c>
      <c r="D14" s="6" t="s">
        <v>323</v>
      </c>
      <c r="E14" s="6"/>
      <c r="F14" s="6"/>
      <c r="G14" s="16"/>
    </row>
    <row r="15" spans="1:7" ht="12">
      <c r="A15" s="16" t="s">
        <v>176</v>
      </c>
      <c r="B15" s="6"/>
      <c r="C15" s="6" t="s">
        <v>312</v>
      </c>
      <c r="D15" s="6" t="s">
        <v>531</v>
      </c>
      <c r="E15" s="6" t="s">
        <v>312</v>
      </c>
      <c r="F15" s="6"/>
      <c r="G15" s="16"/>
    </row>
    <row r="16" spans="1:7" ht="12">
      <c r="A16" s="16" t="s">
        <v>177</v>
      </c>
      <c r="B16" s="6"/>
      <c r="C16" s="6" t="s">
        <v>312</v>
      </c>
      <c r="D16" s="6" t="s">
        <v>313</v>
      </c>
      <c r="E16" s="6"/>
      <c r="F16" s="6"/>
      <c r="G16" s="16"/>
    </row>
    <row r="17" spans="1:7" ht="12">
      <c r="A17" s="16" t="s">
        <v>178</v>
      </c>
      <c r="B17" s="6"/>
      <c r="C17" s="6" t="s">
        <v>312</v>
      </c>
      <c r="D17" s="6" t="s">
        <v>314</v>
      </c>
      <c r="E17" s="6"/>
      <c r="F17" s="6"/>
      <c r="G17" s="16"/>
    </row>
    <row r="18" spans="1:7" ht="12">
      <c r="A18" s="16" t="s">
        <v>68</v>
      </c>
      <c r="B18" s="6"/>
      <c r="C18" s="6" t="s">
        <v>312</v>
      </c>
      <c r="D18" s="6"/>
      <c r="E18" s="6"/>
      <c r="F18" s="6"/>
      <c r="G18" s="16"/>
    </row>
    <row r="19" spans="1:7" ht="12">
      <c r="A19" s="16" t="s">
        <v>71</v>
      </c>
      <c r="B19" s="6"/>
      <c r="C19" s="6" t="s">
        <v>312</v>
      </c>
      <c r="D19" s="6" t="s">
        <v>327</v>
      </c>
      <c r="E19" s="6" t="s">
        <v>312</v>
      </c>
      <c r="F19" s="6"/>
      <c r="G19" s="16"/>
    </row>
    <row r="20" spans="1:7" ht="12">
      <c r="A20" s="16" t="s">
        <v>78</v>
      </c>
      <c r="B20" s="6"/>
      <c r="C20" s="6" t="s">
        <v>312</v>
      </c>
      <c r="D20" s="6" t="s">
        <v>313</v>
      </c>
      <c r="E20" s="6"/>
      <c r="F20" s="6"/>
      <c r="G20" s="16"/>
    </row>
    <row r="21" spans="1:7" ht="12">
      <c r="A21" s="16" t="s">
        <v>530</v>
      </c>
      <c r="B21" s="6"/>
      <c r="C21" s="6" t="s">
        <v>312</v>
      </c>
      <c r="D21" s="6" t="s">
        <v>313</v>
      </c>
      <c r="E21" s="6"/>
      <c r="F21" s="6"/>
      <c r="G21" s="16"/>
    </row>
    <row r="22" spans="1:7" ht="12">
      <c r="A22" s="16" t="s">
        <v>103</v>
      </c>
      <c r="B22" s="6"/>
      <c r="C22" s="6" t="s">
        <v>312</v>
      </c>
      <c r="D22" s="6" t="s">
        <v>313</v>
      </c>
      <c r="E22" s="6" t="s">
        <v>312</v>
      </c>
      <c r="F22" s="6"/>
      <c r="G22" s="16"/>
    </row>
    <row r="23" spans="1:7" ht="12">
      <c r="A23" s="16" t="s">
        <v>185</v>
      </c>
      <c r="B23" s="6"/>
      <c r="C23" s="6" t="s">
        <v>312</v>
      </c>
      <c r="D23" s="6" t="s">
        <v>313</v>
      </c>
      <c r="E23" s="6"/>
      <c r="F23" s="6"/>
      <c r="G23" s="16"/>
    </row>
    <row r="24" spans="1:7" ht="12">
      <c r="A24" s="16" t="s">
        <v>84</v>
      </c>
      <c r="B24" s="6"/>
      <c r="C24" s="6" t="s">
        <v>312</v>
      </c>
      <c r="D24" s="6" t="s">
        <v>313</v>
      </c>
      <c r="E24" s="6"/>
      <c r="F24" s="6"/>
      <c r="G24" s="16"/>
    </row>
    <row r="25" spans="1:7" ht="12">
      <c r="A25" s="16" t="s">
        <v>187</v>
      </c>
      <c r="B25" s="6"/>
      <c r="C25" s="6" t="s">
        <v>312</v>
      </c>
      <c r="D25" s="6" t="s">
        <v>324</v>
      </c>
      <c r="E25" s="6"/>
      <c r="F25" s="6"/>
      <c r="G25" s="16"/>
    </row>
    <row r="26" spans="1:7" ht="12">
      <c r="A26" s="16" t="s">
        <v>94</v>
      </c>
      <c r="B26" s="6" t="s">
        <v>312</v>
      </c>
      <c r="C26" s="6" t="s">
        <v>312</v>
      </c>
      <c r="D26" s="6" t="s">
        <v>318</v>
      </c>
      <c r="E26" s="6"/>
      <c r="F26" s="6"/>
      <c r="G26" s="16"/>
    </row>
    <row r="27" spans="1:7" ht="12">
      <c r="A27" s="16" t="s">
        <v>199</v>
      </c>
      <c r="B27" s="6"/>
      <c r="C27" s="6"/>
      <c r="D27" s="6" t="s">
        <v>315</v>
      </c>
      <c r="E27" s="6"/>
      <c r="F27" s="6"/>
      <c r="G27" s="16"/>
    </row>
    <row r="28" spans="1:7" ht="12">
      <c r="A28" s="16" t="s">
        <v>193</v>
      </c>
      <c r="B28" s="6" t="s">
        <v>312</v>
      </c>
      <c r="C28" s="6" t="s">
        <v>312</v>
      </c>
      <c r="D28" s="6" t="s">
        <v>325</v>
      </c>
      <c r="E28" s="6" t="s">
        <v>312</v>
      </c>
      <c r="F28" s="6"/>
      <c r="G28" s="16"/>
    </row>
    <row r="29" spans="2:6" ht="12">
      <c r="B29" s="10"/>
      <c r="C29" s="10"/>
      <c r="D29" s="10"/>
      <c r="E29" s="10"/>
      <c r="F29" s="10"/>
    </row>
    <row r="30" spans="2:6" ht="12">
      <c r="B30" s="10"/>
      <c r="C30" s="10"/>
      <c r="D30" s="10"/>
      <c r="E30" s="10"/>
      <c r="F30" s="10"/>
    </row>
    <row r="31" spans="2:6" ht="12">
      <c r="B31" s="10"/>
      <c r="C31" s="10"/>
      <c r="D31" s="10"/>
      <c r="E31" s="10"/>
      <c r="F31" s="10"/>
    </row>
    <row r="32" spans="2:6" ht="12">
      <c r="B32" s="10"/>
      <c r="C32" s="10"/>
      <c r="D32" s="10"/>
      <c r="E32" s="10"/>
      <c r="F32" s="10"/>
    </row>
    <row r="33" spans="2:6" ht="12">
      <c r="B33" s="10"/>
      <c r="C33" s="10"/>
      <c r="D33" s="10"/>
      <c r="E33" s="10"/>
      <c r="F33" s="10"/>
    </row>
  </sheetData>
  <mergeCells count="8">
    <mergeCell ref="B2:B3"/>
    <mergeCell ref="C2:C3"/>
    <mergeCell ref="A1:A3"/>
    <mergeCell ref="B1:C1"/>
    <mergeCell ref="G1:G3"/>
    <mergeCell ref="D1:D3"/>
    <mergeCell ref="E1:E3"/>
    <mergeCell ref="F1:F3"/>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&amp;L&amp;"Times New Roman,Regular"&amp;U
Asia y el Pacífico&amp;C&amp;"Times New Roman,Regular"&amp;9PCIPD/1/3
Anexo III, página &amp;P
Actividades de concienciación y de desarrollo de recursos humanos
1996/1997/1998/ hasta el 31 de marzo de 1999</oddHeader>
    <oddFooter>&amp;L&amp;"Times New Roman,Regular"&amp;F/&amp;A&amp;R&amp;"Times New Roman,Regular"&amp;8
</oddFooter>
  </headerFooter>
</worksheet>
</file>

<file path=xl/worksheets/sheet5.xml><?xml version="1.0" encoding="utf-8"?>
<worksheet xmlns="http://schemas.openxmlformats.org/spreadsheetml/2006/main" xmlns:r="http://schemas.openxmlformats.org/officeDocument/2006/relationships">
  <dimension ref="A1:J340"/>
  <sheetViews>
    <sheetView workbookViewId="0" topLeftCell="A40">
      <selection activeCell="B10" sqref="B10"/>
    </sheetView>
  </sheetViews>
  <sheetFormatPr defaultColWidth="9.140625" defaultRowHeight="12.75"/>
  <cols>
    <col min="1" max="1" width="17.8515625" style="1" bestFit="1" customWidth="1"/>
    <col min="2" max="2" width="53.140625" style="88" customWidth="1"/>
    <col min="3" max="4" width="10.00390625" style="1" bestFit="1" customWidth="1"/>
    <col min="5" max="5" width="8.7109375" style="1" customWidth="1"/>
    <col min="6" max="6" width="8.57421875" style="1" customWidth="1"/>
    <col min="7" max="7" width="2.00390625" style="1" customWidth="1"/>
    <col min="8" max="8" width="10.7109375" style="1" customWidth="1"/>
    <col min="9" max="9" width="8.00390625" style="1" customWidth="1"/>
    <col min="10" max="10" width="10.28125" style="1" customWidth="1"/>
    <col min="11" max="16384" width="9.140625" style="1" customWidth="1"/>
  </cols>
  <sheetData>
    <row r="1" spans="1:10" ht="24" customHeight="1">
      <c r="A1" s="131" t="s">
        <v>330</v>
      </c>
      <c r="B1" s="87" t="s">
        <v>331</v>
      </c>
      <c r="C1" s="89"/>
      <c r="D1" s="89"/>
      <c r="E1" s="67"/>
      <c r="F1" s="67"/>
      <c r="G1" s="2"/>
      <c r="H1" s="120" t="s">
        <v>332</v>
      </c>
      <c r="I1" s="121"/>
      <c r="J1" s="122"/>
    </row>
    <row r="2" spans="1:10" s="4" customFormat="1" ht="36" customHeight="1">
      <c r="A2" s="132"/>
      <c r="B2" s="42" t="s">
        <v>333</v>
      </c>
      <c r="C2" s="125" t="s">
        <v>334</v>
      </c>
      <c r="D2" s="125" t="s">
        <v>335</v>
      </c>
      <c r="E2" s="123" t="s">
        <v>336</v>
      </c>
      <c r="F2" s="124"/>
      <c r="G2" s="3"/>
      <c r="H2" s="125" t="s">
        <v>339</v>
      </c>
      <c r="I2" s="125" t="s">
        <v>340</v>
      </c>
      <c r="J2" s="125" t="s">
        <v>341</v>
      </c>
    </row>
    <row r="3" spans="1:10" ht="12">
      <c r="A3" s="133"/>
      <c r="B3" s="12"/>
      <c r="C3" s="134"/>
      <c r="D3" s="134"/>
      <c r="E3" s="14" t="s">
        <v>337</v>
      </c>
      <c r="F3" s="14" t="s">
        <v>338</v>
      </c>
      <c r="G3" s="8"/>
      <c r="H3" s="134"/>
      <c r="I3" s="134"/>
      <c r="J3" s="134"/>
    </row>
    <row r="4" spans="1:10" s="4" customFormat="1" ht="24">
      <c r="A4" s="29" t="s">
        <v>410</v>
      </c>
      <c r="B4" s="56" t="s">
        <v>411</v>
      </c>
      <c r="C4" s="11" t="s">
        <v>412</v>
      </c>
      <c r="D4" s="11"/>
      <c r="E4" s="12"/>
      <c r="F4" s="11">
        <v>100</v>
      </c>
      <c r="G4" s="19"/>
      <c r="H4" s="11">
        <f>3+3+3</f>
        <v>9</v>
      </c>
      <c r="I4" s="11"/>
      <c r="J4" s="12">
        <v>15</v>
      </c>
    </row>
    <row r="5" spans="1:10" ht="12">
      <c r="A5" s="5" t="s">
        <v>445</v>
      </c>
      <c r="B5" s="34"/>
      <c r="C5" s="6"/>
      <c r="D5" s="6"/>
      <c r="E5" s="6"/>
      <c r="F5" s="6"/>
      <c r="G5" s="19"/>
      <c r="H5" s="11">
        <f>2+6</f>
        <v>8</v>
      </c>
      <c r="I5" s="11">
        <v>12</v>
      </c>
      <c r="J5" s="11">
        <v>26</v>
      </c>
    </row>
    <row r="6" spans="1:10" ht="12">
      <c r="A6" s="8" t="s">
        <v>413</v>
      </c>
      <c r="B6" s="34" t="s">
        <v>414</v>
      </c>
      <c r="C6" s="6" t="s">
        <v>297</v>
      </c>
      <c r="D6" s="6"/>
      <c r="E6" s="6">
        <v>15</v>
      </c>
      <c r="F6" s="6">
        <v>50</v>
      </c>
      <c r="G6" s="19"/>
      <c r="H6" s="19">
        <f>1+1</f>
        <v>2</v>
      </c>
      <c r="I6" s="19">
        <v>8</v>
      </c>
      <c r="J6" s="19">
        <v>10</v>
      </c>
    </row>
    <row r="7" spans="1:10" ht="24">
      <c r="A7" s="5"/>
      <c r="B7" s="56" t="s">
        <v>415</v>
      </c>
      <c r="C7" s="11" t="s">
        <v>297</v>
      </c>
      <c r="D7" s="11">
        <v>5</v>
      </c>
      <c r="E7" s="11">
        <v>16</v>
      </c>
      <c r="F7" s="11">
        <v>80</v>
      </c>
      <c r="G7" s="19"/>
      <c r="H7" s="11"/>
      <c r="I7" s="11"/>
      <c r="J7" s="11"/>
    </row>
    <row r="8" spans="1:10" ht="12">
      <c r="A8" s="16" t="s">
        <v>298</v>
      </c>
      <c r="B8" s="34" t="s">
        <v>416</v>
      </c>
      <c r="C8" s="6" t="s">
        <v>298</v>
      </c>
      <c r="D8" s="6"/>
      <c r="E8" s="6"/>
      <c r="F8" s="6">
        <v>80</v>
      </c>
      <c r="G8" s="19"/>
      <c r="H8" s="6">
        <f>1+1</f>
        <v>2</v>
      </c>
      <c r="I8" s="6"/>
      <c r="J8" s="6">
        <v>6</v>
      </c>
    </row>
    <row r="9" spans="1:10" ht="24">
      <c r="A9" s="8" t="s">
        <v>417</v>
      </c>
      <c r="B9" s="34" t="s">
        <v>418</v>
      </c>
      <c r="C9" s="6" t="s">
        <v>419</v>
      </c>
      <c r="D9" s="6">
        <v>16</v>
      </c>
      <c r="E9" s="6">
        <v>32</v>
      </c>
      <c r="F9" s="6">
        <v>140</v>
      </c>
      <c r="G9" s="19"/>
      <c r="H9" s="19">
        <f>6+8+12+1</f>
        <v>27</v>
      </c>
      <c r="I9" s="19"/>
      <c r="J9" s="19">
        <v>19</v>
      </c>
    </row>
    <row r="10" spans="1:10" ht="12">
      <c r="A10" s="8"/>
      <c r="B10" s="34" t="s">
        <v>420</v>
      </c>
      <c r="C10" s="6" t="s">
        <v>419</v>
      </c>
      <c r="D10" s="6"/>
      <c r="E10" s="6"/>
      <c r="F10" s="6">
        <v>100</v>
      </c>
      <c r="G10" s="19"/>
      <c r="H10" s="19"/>
      <c r="I10" s="19"/>
      <c r="J10" s="19"/>
    </row>
    <row r="11" spans="1:10" ht="24.75" customHeight="1">
      <c r="A11" s="8"/>
      <c r="B11" s="34" t="s">
        <v>421</v>
      </c>
      <c r="C11" s="6" t="s">
        <v>419</v>
      </c>
      <c r="D11" s="6">
        <v>12</v>
      </c>
      <c r="E11" s="6">
        <v>25</v>
      </c>
      <c r="F11" s="6">
        <v>100</v>
      </c>
      <c r="G11" s="19"/>
      <c r="H11" s="19"/>
      <c r="I11" s="19"/>
      <c r="J11" s="19"/>
    </row>
    <row r="12" spans="1:10" s="71" customFormat="1" ht="24.75" customHeight="1">
      <c r="A12" s="23"/>
      <c r="B12" s="34" t="s">
        <v>422</v>
      </c>
      <c r="C12" s="6" t="s">
        <v>419</v>
      </c>
      <c r="D12" s="72"/>
      <c r="E12" s="72"/>
      <c r="F12" s="6">
        <v>70</v>
      </c>
      <c r="G12" s="38"/>
      <c r="H12" s="38"/>
      <c r="I12" s="38"/>
      <c r="J12" s="38"/>
    </row>
    <row r="13" spans="1:10" ht="12">
      <c r="A13" s="8"/>
      <c r="B13" s="34" t="s">
        <v>423</v>
      </c>
      <c r="C13" s="6" t="s">
        <v>419</v>
      </c>
      <c r="D13" s="6"/>
      <c r="E13" s="6"/>
      <c r="F13" s="6">
        <v>150</v>
      </c>
      <c r="G13" s="19"/>
      <c r="H13" s="19"/>
      <c r="I13" s="19"/>
      <c r="J13" s="19"/>
    </row>
    <row r="14" spans="1:10" ht="24">
      <c r="A14" s="8"/>
      <c r="B14" s="34" t="s">
        <v>424</v>
      </c>
      <c r="C14" s="6" t="s">
        <v>419</v>
      </c>
      <c r="D14" s="6"/>
      <c r="E14" s="6"/>
      <c r="F14" s="6">
        <v>100</v>
      </c>
      <c r="G14" s="19"/>
      <c r="H14" s="19"/>
      <c r="I14" s="19"/>
      <c r="J14" s="19"/>
    </row>
    <row r="15" spans="1:10" ht="24">
      <c r="A15" s="8"/>
      <c r="B15" s="34" t="s">
        <v>492</v>
      </c>
      <c r="C15" s="6" t="s">
        <v>419</v>
      </c>
      <c r="D15" s="15">
        <v>15</v>
      </c>
      <c r="E15" s="15">
        <v>49</v>
      </c>
      <c r="F15" s="15">
        <v>120</v>
      </c>
      <c r="G15" s="19"/>
      <c r="H15" s="19"/>
      <c r="I15" s="19"/>
      <c r="J15" s="19"/>
    </row>
    <row r="16" spans="1:10" ht="24">
      <c r="A16" s="5"/>
      <c r="B16" s="34" t="s">
        <v>425</v>
      </c>
      <c r="C16" s="6" t="s">
        <v>419</v>
      </c>
      <c r="D16" s="15">
        <v>16</v>
      </c>
      <c r="E16" s="15">
        <v>33</v>
      </c>
      <c r="F16" s="15">
        <v>5</v>
      </c>
      <c r="G16" s="19"/>
      <c r="H16" s="11"/>
      <c r="I16" s="11"/>
      <c r="J16" s="11"/>
    </row>
    <row r="17" spans="1:10" ht="12">
      <c r="A17" s="8" t="s">
        <v>456</v>
      </c>
      <c r="B17" s="34" t="s">
        <v>457</v>
      </c>
      <c r="C17" s="6" t="s">
        <v>307</v>
      </c>
      <c r="D17" s="6"/>
      <c r="E17" s="6"/>
      <c r="F17" s="6">
        <v>100</v>
      </c>
      <c r="G17" s="19"/>
      <c r="H17" s="19">
        <f>1+2</f>
        <v>3</v>
      </c>
      <c r="I17" s="19">
        <v>7</v>
      </c>
      <c r="J17" s="19">
        <v>16</v>
      </c>
    </row>
    <row r="18" spans="1:10" ht="12">
      <c r="A18" s="8"/>
      <c r="B18" s="34" t="s">
        <v>458</v>
      </c>
      <c r="C18" s="6" t="s">
        <v>308</v>
      </c>
      <c r="D18" s="6"/>
      <c r="E18" s="6"/>
      <c r="F18" s="6">
        <v>50</v>
      </c>
      <c r="G18" s="19"/>
      <c r="H18" s="19"/>
      <c r="I18" s="19"/>
      <c r="J18" s="19"/>
    </row>
    <row r="19" spans="1:10" ht="12">
      <c r="A19" s="8"/>
      <c r="B19" s="34" t="s">
        <v>459</v>
      </c>
      <c r="C19" s="6" t="s">
        <v>307</v>
      </c>
      <c r="D19" s="6"/>
      <c r="E19" s="6"/>
      <c r="F19" s="6">
        <v>80</v>
      </c>
      <c r="G19" s="19"/>
      <c r="H19" s="19"/>
      <c r="I19" s="19"/>
      <c r="J19" s="19"/>
    </row>
    <row r="20" spans="1:10" ht="12">
      <c r="A20" s="8"/>
      <c r="B20" s="34" t="s">
        <v>460</v>
      </c>
      <c r="C20" s="6" t="s">
        <v>308</v>
      </c>
      <c r="D20" s="6">
        <v>16</v>
      </c>
      <c r="E20" s="6">
        <v>39</v>
      </c>
      <c r="F20" s="6">
        <v>80</v>
      </c>
      <c r="G20" s="19"/>
      <c r="H20" s="19"/>
      <c r="I20" s="19"/>
      <c r="J20" s="19"/>
    </row>
    <row r="21" spans="1:10" ht="12">
      <c r="A21" s="5"/>
      <c r="B21" s="34" t="s">
        <v>461</v>
      </c>
      <c r="C21" s="6" t="s">
        <v>308</v>
      </c>
      <c r="D21" s="6">
        <v>7</v>
      </c>
      <c r="E21" s="6">
        <v>10</v>
      </c>
      <c r="F21" s="6">
        <v>21</v>
      </c>
      <c r="G21" s="19"/>
      <c r="H21" s="11"/>
      <c r="I21" s="11"/>
      <c r="J21" s="11"/>
    </row>
    <row r="22" spans="1:10" ht="12">
      <c r="A22" s="16" t="s">
        <v>431</v>
      </c>
      <c r="B22" s="34" t="s">
        <v>358</v>
      </c>
      <c r="C22" s="6" t="s">
        <v>432</v>
      </c>
      <c r="D22" s="6"/>
      <c r="E22" s="6"/>
      <c r="F22" s="6">
        <v>100</v>
      </c>
      <c r="G22" s="19"/>
      <c r="H22" s="6">
        <f>2+1</f>
        <v>3</v>
      </c>
      <c r="I22" s="6"/>
      <c r="J22" s="6">
        <v>14</v>
      </c>
    </row>
    <row r="23" spans="1:10" ht="12">
      <c r="A23" s="23" t="s">
        <v>426</v>
      </c>
      <c r="B23" s="34" t="s">
        <v>427</v>
      </c>
      <c r="C23" s="6" t="s">
        <v>428</v>
      </c>
      <c r="D23" s="6">
        <v>10</v>
      </c>
      <c r="E23" s="6">
        <v>23</v>
      </c>
      <c r="F23" s="6">
        <v>150</v>
      </c>
      <c r="G23" s="19"/>
      <c r="H23" s="19">
        <f>2+6+7+1</f>
        <v>16</v>
      </c>
      <c r="I23" s="19"/>
      <c r="J23" s="19">
        <v>20</v>
      </c>
    </row>
    <row r="24" spans="1:10" ht="12">
      <c r="A24" s="5"/>
      <c r="B24" s="34" t="s">
        <v>416</v>
      </c>
      <c r="C24" s="6" t="s">
        <v>428</v>
      </c>
      <c r="D24" s="6"/>
      <c r="E24" s="6"/>
      <c r="F24" s="6">
        <v>120</v>
      </c>
      <c r="G24" s="19"/>
      <c r="H24" s="11"/>
      <c r="I24" s="11"/>
      <c r="J24" s="11"/>
    </row>
    <row r="25" spans="1:10" ht="12">
      <c r="A25" s="16" t="s">
        <v>300</v>
      </c>
      <c r="B25" s="34"/>
      <c r="C25" s="6"/>
      <c r="D25" s="6"/>
      <c r="E25" s="6"/>
      <c r="F25" s="6"/>
      <c r="G25" s="19"/>
      <c r="H25" s="6">
        <f>1</f>
        <v>1</v>
      </c>
      <c r="I25" s="6">
        <v>12</v>
      </c>
      <c r="J25" s="6">
        <v>12</v>
      </c>
    </row>
    <row r="26" spans="1:10" ht="12">
      <c r="A26" s="8" t="s">
        <v>429</v>
      </c>
      <c r="B26" s="34" t="s">
        <v>430</v>
      </c>
      <c r="C26" s="6" t="s">
        <v>299</v>
      </c>
      <c r="D26" s="6"/>
      <c r="E26" s="6"/>
      <c r="F26" s="6">
        <v>70</v>
      </c>
      <c r="G26" s="19"/>
      <c r="H26" s="19">
        <f>2+1</f>
        <v>3</v>
      </c>
      <c r="I26" s="19"/>
      <c r="J26" s="19"/>
    </row>
    <row r="27" spans="1:10" ht="12">
      <c r="A27" s="8"/>
      <c r="B27" s="34" t="s">
        <v>493</v>
      </c>
      <c r="C27" s="6" t="s">
        <v>299</v>
      </c>
      <c r="D27" s="6">
        <v>13</v>
      </c>
      <c r="E27" s="6">
        <v>30</v>
      </c>
      <c r="F27" s="6">
        <v>140</v>
      </c>
      <c r="G27" s="19"/>
      <c r="H27" s="19"/>
      <c r="I27" s="19"/>
      <c r="J27" s="19"/>
    </row>
    <row r="28" spans="1:10" ht="12">
      <c r="A28" s="2" t="s">
        <v>433</v>
      </c>
      <c r="B28" s="34" t="s">
        <v>358</v>
      </c>
      <c r="C28" s="6" t="s">
        <v>301</v>
      </c>
      <c r="D28" s="6"/>
      <c r="E28" s="6"/>
      <c r="F28" s="6">
        <v>120</v>
      </c>
      <c r="G28" s="19"/>
      <c r="H28" s="18">
        <f>2+6+8+1</f>
        <v>17</v>
      </c>
      <c r="I28" s="18"/>
      <c r="J28" s="18">
        <v>17</v>
      </c>
    </row>
    <row r="29" spans="1:10" ht="24">
      <c r="A29" s="8"/>
      <c r="B29" s="34" t="s">
        <v>434</v>
      </c>
      <c r="C29" s="6" t="s">
        <v>301</v>
      </c>
      <c r="D29" s="6"/>
      <c r="E29" s="6"/>
      <c r="F29" s="6">
        <v>120</v>
      </c>
      <c r="G29" s="19"/>
      <c r="H29" s="19"/>
      <c r="I29" s="19"/>
      <c r="J29" s="19"/>
    </row>
    <row r="30" spans="1:10" ht="24">
      <c r="A30" s="8"/>
      <c r="B30" s="34" t="s">
        <v>435</v>
      </c>
      <c r="C30" s="6" t="s">
        <v>301</v>
      </c>
      <c r="D30" s="6"/>
      <c r="E30" s="6"/>
      <c r="F30" s="6">
        <v>100</v>
      </c>
      <c r="G30" s="19"/>
      <c r="H30" s="19"/>
      <c r="I30" s="19"/>
      <c r="J30" s="19"/>
    </row>
    <row r="31" spans="1:10" ht="12">
      <c r="A31" s="8"/>
      <c r="B31" s="34" t="s">
        <v>436</v>
      </c>
      <c r="C31" s="6" t="s">
        <v>302</v>
      </c>
      <c r="D31" s="6">
        <v>39</v>
      </c>
      <c r="E31" s="6">
        <v>40</v>
      </c>
      <c r="F31" s="6">
        <v>100</v>
      </c>
      <c r="G31" s="19"/>
      <c r="H31" s="19"/>
      <c r="I31" s="19"/>
      <c r="J31" s="19"/>
    </row>
    <row r="32" spans="1:10" ht="12">
      <c r="A32" s="8"/>
      <c r="B32" s="34" t="s">
        <v>437</v>
      </c>
      <c r="C32" s="6" t="s">
        <v>301</v>
      </c>
      <c r="D32" s="6">
        <v>15</v>
      </c>
      <c r="E32" s="6">
        <v>28</v>
      </c>
      <c r="F32" s="6">
        <v>100</v>
      </c>
      <c r="G32" s="19"/>
      <c r="H32" s="19"/>
      <c r="I32" s="19"/>
      <c r="J32" s="19"/>
    </row>
    <row r="33" spans="1:10" ht="12">
      <c r="A33" s="8"/>
      <c r="B33" s="34" t="s">
        <v>438</v>
      </c>
      <c r="C33" s="6" t="s">
        <v>301</v>
      </c>
      <c r="D33" s="6"/>
      <c r="E33" s="6"/>
      <c r="F33" s="6">
        <v>80</v>
      </c>
      <c r="G33" s="19"/>
      <c r="H33" s="19"/>
      <c r="I33" s="19"/>
      <c r="J33" s="19"/>
    </row>
    <row r="34" spans="1:10" ht="24">
      <c r="A34" s="5"/>
      <c r="B34" s="34" t="s">
        <v>439</v>
      </c>
      <c r="C34" s="6" t="s">
        <v>301</v>
      </c>
      <c r="D34" s="6"/>
      <c r="E34" s="6"/>
      <c r="F34" s="6">
        <v>80</v>
      </c>
      <c r="G34" s="11"/>
      <c r="H34" s="11"/>
      <c r="I34" s="11"/>
      <c r="J34" s="11"/>
    </row>
    <row r="35" spans="1:10" ht="12">
      <c r="A35" s="8" t="s">
        <v>440</v>
      </c>
      <c r="B35" s="34" t="s">
        <v>441</v>
      </c>
      <c r="C35" s="6" t="s">
        <v>303</v>
      </c>
      <c r="D35" s="6"/>
      <c r="E35" s="6"/>
      <c r="F35" s="6">
        <v>70</v>
      </c>
      <c r="G35" s="19"/>
      <c r="H35" s="19">
        <f>2+3+1</f>
        <v>6</v>
      </c>
      <c r="I35" s="19">
        <v>5</v>
      </c>
      <c r="J35" s="19">
        <v>10</v>
      </c>
    </row>
    <row r="36" spans="1:10" ht="12">
      <c r="A36" s="8"/>
      <c r="B36" s="34" t="s">
        <v>442</v>
      </c>
      <c r="C36" s="6" t="s">
        <v>303</v>
      </c>
      <c r="D36" s="6">
        <v>5</v>
      </c>
      <c r="E36" s="6">
        <v>14</v>
      </c>
      <c r="F36" s="6">
        <v>120</v>
      </c>
      <c r="G36" s="19"/>
      <c r="H36" s="19"/>
      <c r="I36" s="19"/>
      <c r="J36" s="19"/>
    </row>
    <row r="37" spans="1:10" ht="24">
      <c r="A37" s="8"/>
      <c r="B37" s="34" t="s">
        <v>443</v>
      </c>
      <c r="C37" s="6" t="s">
        <v>303</v>
      </c>
      <c r="D37" s="6"/>
      <c r="E37" s="6"/>
      <c r="F37" s="6">
        <v>80</v>
      </c>
      <c r="G37" s="19"/>
      <c r="H37" s="19"/>
      <c r="I37" s="19"/>
      <c r="J37" s="19"/>
    </row>
    <row r="38" spans="1:10" ht="24">
      <c r="A38" s="5"/>
      <c r="B38" s="34" t="s">
        <v>444</v>
      </c>
      <c r="C38" s="6" t="s">
        <v>303</v>
      </c>
      <c r="D38" s="6">
        <v>17</v>
      </c>
      <c r="E38" s="6">
        <v>34</v>
      </c>
      <c r="F38" s="6"/>
      <c r="G38" s="19"/>
      <c r="H38" s="11"/>
      <c r="I38" s="11"/>
      <c r="J38" s="11"/>
    </row>
    <row r="39" spans="1:10" ht="24">
      <c r="A39" s="20" t="s">
        <v>309</v>
      </c>
      <c r="B39" s="56" t="s">
        <v>494</v>
      </c>
      <c r="C39" s="15" t="s">
        <v>304</v>
      </c>
      <c r="D39" s="15">
        <v>5</v>
      </c>
      <c r="E39" s="15">
        <v>12</v>
      </c>
      <c r="F39" s="15">
        <v>70</v>
      </c>
      <c r="G39" s="21"/>
      <c r="H39" s="15"/>
      <c r="I39" s="15">
        <v>4</v>
      </c>
      <c r="J39" s="15">
        <v>10</v>
      </c>
    </row>
    <row r="40" spans="1:10" ht="12">
      <c r="A40" s="16" t="s">
        <v>448</v>
      </c>
      <c r="B40" s="34" t="s">
        <v>449</v>
      </c>
      <c r="C40" s="6" t="s">
        <v>450</v>
      </c>
      <c r="D40" s="6">
        <v>15</v>
      </c>
      <c r="E40" s="6">
        <v>28</v>
      </c>
      <c r="F40" s="6">
        <v>150</v>
      </c>
      <c r="G40" s="19"/>
      <c r="H40" s="6">
        <f>3+2+4</f>
        <v>9</v>
      </c>
      <c r="I40" s="6"/>
      <c r="J40" s="6">
        <v>18</v>
      </c>
    </row>
    <row r="41" spans="1:10" ht="24">
      <c r="A41" s="8" t="s">
        <v>409</v>
      </c>
      <c r="B41" s="34" t="s">
        <v>361</v>
      </c>
      <c r="C41" s="6" t="s">
        <v>446</v>
      </c>
      <c r="D41" s="6"/>
      <c r="E41" s="6"/>
      <c r="F41" s="6">
        <v>120</v>
      </c>
      <c r="G41" s="19"/>
      <c r="H41" s="19">
        <f>1+4+7</f>
        <v>12</v>
      </c>
      <c r="I41" s="19"/>
      <c r="J41" s="19">
        <v>18</v>
      </c>
    </row>
    <row r="42" spans="1:10" ht="12">
      <c r="A42" s="5"/>
      <c r="B42" s="34" t="s">
        <v>447</v>
      </c>
      <c r="C42" s="6" t="s">
        <v>446</v>
      </c>
      <c r="D42" s="6"/>
      <c r="E42" s="6"/>
      <c r="F42" s="6"/>
      <c r="G42" s="19"/>
      <c r="H42" s="11"/>
      <c r="I42" s="11"/>
      <c r="J42" s="11"/>
    </row>
    <row r="43" spans="1:10" ht="24">
      <c r="A43" s="26" t="s">
        <v>451</v>
      </c>
      <c r="B43" s="55" t="s">
        <v>452</v>
      </c>
      <c r="C43" s="19" t="s">
        <v>451</v>
      </c>
      <c r="D43" s="19"/>
      <c r="E43" s="19"/>
      <c r="F43" s="19">
        <v>80</v>
      </c>
      <c r="G43" s="19"/>
      <c r="H43" s="6">
        <f>1+2+6</f>
        <v>9</v>
      </c>
      <c r="I43" s="6"/>
      <c r="J43" s="6">
        <v>16</v>
      </c>
    </row>
    <row r="44" spans="1:10" ht="12">
      <c r="A44" s="8"/>
      <c r="B44" s="34"/>
      <c r="C44" s="6" t="s">
        <v>305</v>
      </c>
      <c r="D44" s="6"/>
      <c r="E44" s="6"/>
      <c r="F44" s="6"/>
      <c r="G44" s="92"/>
      <c r="H44" s="95"/>
      <c r="I44" s="94"/>
      <c r="J44" s="9"/>
    </row>
    <row r="45" spans="1:10" ht="12">
      <c r="A45" s="8"/>
      <c r="B45" s="55" t="s">
        <v>453</v>
      </c>
      <c r="C45" s="19" t="s">
        <v>451</v>
      </c>
      <c r="D45" s="19"/>
      <c r="E45" s="19"/>
      <c r="F45" s="19">
        <v>100</v>
      </c>
      <c r="G45" s="19"/>
      <c r="H45" s="19"/>
      <c r="I45" s="19"/>
      <c r="J45" s="19"/>
    </row>
    <row r="46" spans="1:10" ht="12">
      <c r="A46" s="8"/>
      <c r="B46" s="55"/>
      <c r="C46" s="19" t="s">
        <v>306</v>
      </c>
      <c r="D46" s="19"/>
      <c r="E46" s="19"/>
      <c r="F46" s="19"/>
      <c r="G46" s="19"/>
      <c r="H46" s="19"/>
      <c r="I46" s="19"/>
      <c r="J46" s="19"/>
    </row>
    <row r="47" spans="1:10" ht="12">
      <c r="A47" s="8"/>
      <c r="B47" s="55"/>
      <c r="C47" s="19" t="s">
        <v>305</v>
      </c>
      <c r="D47" s="19"/>
      <c r="E47" s="19"/>
      <c r="F47" s="19"/>
      <c r="G47" s="19"/>
      <c r="H47" s="19"/>
      <c r="I47" s="19"/>
      <c r="J47" s="19"/>
    </row>
    <row r="48" spans="1:10" ht="12">
      <c r="A48" s="8"/>
      <c r="B48" s="34" t="s">
        <v>454</v>
      </c>
      <c r="C48" s="6" t="s">
        <v>451</v>
      </c>
      <c r="D48" s="6"/>
      <c r="E48" s="6"/>
      <c r="F48" s="6">
        <v>80</v>
      </c>
      <c r="G48" s="19"/>
      <c r="H48" s="19"/>
      <c r="I48" s="19"/>
      <c r="J48" s="19"/>
    </row>
    <row r="49" spans="1:10" ht="24">
      <c r="A49" s="5"/>
      <c r="B49" s="34" t="s">
        <v>455</v>
      </c>
      <c r="C49" s="6" t="s">
        <v>451</v>
      </c>
      <c r="D49" s="6">
        <v>33</v>
      </c>
      <c r="E49" s="6">
        <v>39</v>
      </c>
      <c r="F49" s="6">
        <v>100</v>
      </c>
      <c r="G49" s="19"/>
      <c r="H49" s="11"/>
      <c r="I49" s="11"/>
      <c r="J49" s="11"/>
    </row>
    <row r="50" spans="1:10" ht="12">
      <c r="A50" s="8" t="s">
        <v>310</v>
      </c>
      <c r="B50" s="34" t="s">
        <v>462</v>
      </c>
      <c r="C50" s="6" t="s">
        <v>463</v>
      </c>
      <c r="D50" s="6"/>
      <c r="E50" s="6"/>
      <c r="F50" s="6">
        <v>150</v>
      </c>
      <c r="G50" s="19"/>
      <c r="H50" s="19">
        <f>1+2+3</f>
        <v>6</v>
      </c>
      <c r="I50" s="19"/>
      <c r="J50" s="19">
        <v>16</v>
      </c>
    </row>
    <row r="51" spans="1:10" ht="12">
      <c r="A51" s="5"/>
      <c r="B51" s="56" t="s">
        <v>464</v>
      </c>
      <c r="C51" s="6" t="s">
        <v>463</v>
      </c>
      <c r="D51" s="11"/>
      <c r="E51" s="11"/>
      <c r="F51" s="11">
        <v>100</v>
      </c>
      <c r="G51" s="11"/>
      <c r="H51" s="11"/>
      <c r="I51" s="11"/>
      <c r="J51" s="11"/>
    </row>
    <row r="52" spans="2:10" ht="12">
      <c r="B52" s="73"/>
      <c r="C52" s="10"/>
      <c r="D52" s="70"/>
      <c r="F52" s="70"/>
      <c r="G52" s="70"/>
      <c r="H52" s="70"/>
      <c r="I52" s="70"/>
      <c r="J52" s="70"/>
    </row>
    <row r="53" spans="2:10" ht="12">
      <c r="B53" s="16" t="s">
        <v>400</v>
      </c>
      <c r="C53" s="6"/>
      <c r="D53" s="15">
        <f>SUM(D3:D51)</f>
        <v>239</v>
      </c>
      <c r="E53" s="15">
        <f>SUM(E6:E51)</f>
        <v>467</v>
      </c>
      <c r="F53" s="15">
        <f>SUM(F3:F51)</f>
        <v>3926</v>
      </c>
      <c r="G53" s="21"/>
      <c r="H53" s="63">
        <f>SUM(H3:H51)</f>
        <v>133</v>
      </c>
      <c r="I53" s="63">
        <f>SUM(I3:I51)</f>
        <v>48</v>
      </c>
      <c r="J53" s="63">
        <f>SUM(J3:J52)</f>
        <v>243</v>
      </c>
    </row>
    <row r="54" spans="3:10" ht="12">
      <c r="C54" s="10"/>
      <c r="D54" s="70"/>
      <c r="E54" s="70"/>
      <c r="F54" s="70"/>
      <c r="G54" s="70"/>
      <c r="H54" s="70"/>
      <c r="I54" s="70"/>
      <c r="J54" s="70"/>
    </row>
    <row r="55" spans="1:10" s="39" customFormat="1" ht="12">
      <c r="A55" s="1"/>
      <c r="B55" s="90"/>
      <c r="C55" s="27"/>
      <c r="D55" s="61"/>
      <c r="E55" s="61"/>
      <c r="F55" s="61"/>
      <c r="G55" s="61"/>
      <c r="H55" s="91"/>
      <c r="I55" s="91"/>
      <c r="J55" s="91"/>
    </row>
    <row r="56" spans="3:10" ht="12">
      <c r="C56" s="10"/>
      <c r="D56" s="70"/>
      <c r="E56" s="70"/>
      <c r="F56" s="70"/>
      <c r="G56" s="70"/>
      <c r="H56" s="70"/>
      <c r="I56" s="70"/>
      <c r="J56" s="70"/>
    </row>
    <row r="57" spans="3:10" ht="12">
      <c r="C57" s="10"/>
      <c r="D57" s="70"/>
      <c r="E57" s="70"/>
      <c r="F57" s="70"/>
      <c r="G57" s="70"/>
      <c r="H57" s="70"/>
      <c r="I57" s="70"/>
      <c r="J57" s="70"/>
    </row>
    <row r="58" spans="3:10" ht="12">
      <c r="C58" s="10"/>
      <c r="D58" s="70"/>
      <c r="E58" s="70"/>
      <c r="F58" s="70"/>
      <c r="G58" s="70"/>
      <c r="H58" s="70"/>
      <c r="I58" s="70"/>
      <c r="J58" s="70"/>
    </row>
    <row r="59" spans="3:10" ht="12">
      <c r="C59" s="10"/>
      <c r="D59" s="70"/>
      <c r="E59" s="70"/>
      <c r="F59" s="70"/>
      <c r="G59" s="70"/>
      <c r="H59" s="70"/>
      <c r="I59" s="70"/>
      <c r="J59" s="70"/>
    </row>
    <row r="60" spans="3:10" ht="12">
      <c r="C60" s="10"/>
      <c r="D60" s="70"/>
      <c r="E60" s="70"/>
      <c r="F60" s="70"/>
      <c r="G60" s="70"/>
      <c r="H60" s="70"/>
      <c r="I60" s="70"/>
      <c r="J60" s="70"/>
    </row>
    <row r="61" spans="3:10" ht="12">
      <c r="C61" s="10"/>
      <c r="D61" s="70"/>
      <c r="E61" s="70"/>
      <c r="F61" s="70"/>
      <c r="G61" s="70"/>
      <c r="H61" s="70"/>
      <c r="I61" s="70"/>
      <c r="J61" s="70"/>
    </row>
    <row r="62" spans="2:10" s="39" customFormat="1" ht="12">
      <c r="B62" s="93"/>
      <c r="C62" s="27"/>
      <c r="D62" s="27"/>
      <c r="E62" s="27"/>
      <c r="F62" s="27"/>
      <c r="G62" s="27"/>
      <c r="H62" s="27"/>
      <c r="I62" s="27"/>
      <c r="J62" s="27"/>
    </row>
    <row r="63" spans="2:10" s="39" customFormat="1" ht="12">
      <c r="B63" s="93"/>
      <c r="C63" s="27"/>
      <c r="D63" s="27"/>
      <c r="E63" s="27"/>
      <c r="F63" s="27"/>
      <c r="G63" s="27"/>
      <c r="H63" s="27"/>
      <c r="I63" s="27"/>
      <c r="J63" s="27"/>
    </row>
    <row r="64" spans="2:10" s="39" customFormat="1" ht="12">
      <c r="B64" s="93"/>
      <c r="C64" s="27"/>
      <c r="D64" s="27"/>
      <c r="E64" s="27"/>
      <c r="F64" s="27"/>
      <c r="G64" s="27"/>
      <c r="H64" s="27"/>
      <c r="I64" s="27"/>
      <c r="J64" s="27"/>
    </row>
    <row r="65" spans="2:10" s="39" customFormat="1" ht="12">
      <c r="B65" s="93"/>
      <c r="C65" s="27"/>
      <c r="D65" s="27"/>
      <c r="E65" s="27"/>
      <c r="F65" s="27"/>
      <c r="G65" s="27"/>
      <c r="H65" s="27"/>
      <c r="I65" s="27"/>
      <c r="J65" s="27"/>
    </row>
    <row r="66" spans="3:10" ht="12">
      <c r="C66" s="10"/>
      <c r="D66" s="70"/>
      <c r="E66" s="70"/>
      <c r="F66" s="70"/>
      <c r="G66" s="70"/>
      <c r="H66" s="70"/>
      <c r="I66" s="70"/>
      <c r="J66" s="70"/>
    </row>
    <row r="67" spans="3:10" ht="12">
      <c r="C67" s="10"/>
      <c r="D67" s="70"/>
      <c r="E67" s="70"/>
      <c r="F67" s="70"/>
      <c r="G67" s="70"/>
      <c r="H67" s="70"/>
      <c r="I67" s="70"/>
      <c r="J67" s="70"/>
    </row>
    <row r="68" spans="3:10" ht="12">
      <c r="C68" s="10"/>
      <c r="D68" s="70"/>
      <c r="E68" s="70"/>
      <c r="F68" s="70"/>
      <c r="G68" s="70"/>
      <c r="H68" s="70"/>
      <c r="I68" s="70"/>
      <c r="J68" s="70"/>
    </row>
    <row r="69" spans="3:10" ht="12">
      <c r="C69" s="10"/>
      <c r="D69" s="70"/>
      <c r="E69" s="70"/>
      <c r="F69" s="70"/>
      <c r="G69" s="70"/>
      <c r="H69" s="70"/>
      <c r="I69" s="70"/>
      <c r="J69" s="70"/>
    </row>
    <row r="70" spans="3:10" ht="12">
      <c r="C70" s="10"/>
      <c r="D70" s="70"/>
      <c r="E70" s="70"/>
      <c r="F70" s="70"/>
      <c r="G70" s="70"/>
      <c r="H70" s="70"/>
      <c r="I70" s="70"/>
      <c r="J70" s="70"/>
    </row>
    <row r="71" spans="3:10" ht="12">
      <c r="C71" s="10"/>
      <c r="D71" s="70"/>
      <c r="E71" s="70"/>
      <c r="F71" s="70"/>
      <c r="G71" s="70"/>
      <c r="H71" s="70"/>
      <c r="I71" s="70"/>
      <c r="J71" s="70"/>
    </row>
    <row r="72" spans="3:10" ht="12">
      <c r="C72" s="10"/>
      <c r="D72" s="70"/>
      <c r="E72" s="70"/>
      <c r="F72" s="70"/>
      <c r="G72" s="70"/>
      <c r="H72" s="70"/>
      <c r="I72" s="70"/>
      <c r="J72" s="70"/>
    </row>
    <row r="73" spans="3:10" ht="12">
      <c r="C73" s="10"/>
      <c r="D73" s="70"/>
      <c r="E73" s="70"/>
      <c r="F73" s="70"/>
      <c r="G73" s="70"/>
      <c r="H73" s="70"/>
      <c r="I73" s="70"/>
      <c r="J73" s="70"/>
    </row>
    <row r="74" spans="3:10" ht="12">
      <c r="C74" s="10"/>
      <c r="D74" s="70"/>
      <c r="E74" s="70"/>
      <c r="F74" s="70"/>
      <c r="G74" s="70"/>
      <c r="H74" s="70"/>
      <c r="I74" s="70"/>
      <c r="J74" s="70"/>
    </row>
    <row r="75" spans="3:10" ht="12">
      <c r="C75" s="10"/>
      <c r="D75" s="70"/>
      <c r="E75" s="70"/>
      <c r="F75" s="70"/>
      <c r="G75" s="70"/>
      <c r="H75" s="70"/>
      <c r="I75" s="70"/>
      <c r="J75" s="70"/>
    </row>
    <row r="76" spans="3:10" ht="12">
      <c r="C76" s="10"/>
      <c r="D76" s="70"/>
      <c r="E76" s="70"/>
      <c r="F76" s="70"/>
      <c r="G76" s="70"/>
      <c r="H76" s="70"/>
      <c r="I76" s="70"/>
      <c r="J76" s="70"/>
    </row>
    <row r="77" spans="3:10" ht="12">
      <c r="C77" s="10"/>
      <c r="D77" s="70"/>
      <c r="E77" s="70"/>
      <c r="F77" s="70"/>
      <c r="G77" s="70"/>
      <c r="H77" s="70"/>
      <c r="I77" s="70"/>
      <c r="J77" s="70"/>
    </row>
    <row r="78" spans="3:10" ht="12">
      <c r="C78" s="10"/>
      <c r="D78" s="70"/>
      <c r="E78" s="70"/>
      <c r="F78" s="70"/>
      <c r="G78" s="70"/>
      <c r="H78" s="70"/>
      <c r="I78" s="70"/>
      <c r="J78" s="70"/>
    </row>
    <row r="80" spans="3:10" ht="12">
      <c r="C80" s="10"/>
      <c r="D80" s="70"/>
      <c r="E80" s="70"/>
      <c r="F80" s="70"/>
      <c r="G80" s="70"/>
      <c r="H80" s="70"/>
      <c r="I80" s="70"/>
      <c r="J80" s="70"/>
    </row>
    <row r="81" spans="3:10" ht="12">
      <c r="C81" s="10"/>
      <c r="D81" s="70"/>
      <c r="E81" s="70"/>
      <c r="F81" s="70"/>
      <c r="G81" s="70"/>
      <c r="H81" s="70"/>
      <c r="I81" s="70"/>
      <c r="J81" s="70"/>
    </row>
    <row r="82" spans="3:10" ht="12">
      <c r="C82" s="10"/>
      <c r="D82" s="70"/>
      <c r="E82" s="70"/>
      <c r="F82" s="70"/>
      <c r="G82" s="70"/>
      <c r="H82" s="70"/>
      <c r="I82" s="70"/>
      <c r="J82" s="70"/>
    </row>
    <row r="83" spans="3:10" ht="12">
      <c r="C83" s="10"/>
      <c r="D83" s="70"/>
      <c r="E83" s="70"/>
      <c r="F83" s="70"/>
      <c r="G83" s="70"/>
      <c r="H83" s="70"/>
      <c r="I83" s="70"/>
      <c r="J83" s="70"/>
    </row>
    <row r="84" spans="3:10" ht="12">
      <c r="C84" s="10"/>
      <c r="D84" s="70"/>
      <c r="E84" s="70"/>
      <c r="F84" s="70"/>
      <c r="G84" s="70"/>
      <c r="H84" s="70"/>
      <c r="I84" s="70"/>
      <c r="J84" s="70"/>
    </row>
    <row r="85" spans="3:10" ht="12">
      <c r="C85" s="10"/>
      <c r="D85" s="70"/>
      <c r="E85" s="70"/>
      <c r="F85" s="70"/>
      <c r="G85" s="70"/>
      <c r="H85" s="70"/>
      <c r="I85" s="70"/>
      <c r="J85" s="70"/>
    </row>
    <row r="86" spans="3:10" ht="12">
      <c r="C86" s="10"/>
      <c r="D86" s="70"/>
      <c r="E86" s="70"/>
      <c r="F86" s="70"/>
      <c r="G86" s="70"/>
      <c r="H86" s="70"/>
      <c r="I86" s="70"/>
      <c r="J86" s="70"/>
    </row>
    <row r="87" spans="3:10" ht="12">
      <c r="C87" s="10"/>
      <c r="D87" s="70"/>
      <c r="E87" s="70"/>
      <c r="F87" s="70"/>
      <c r="G87" s="70"/>
      <c r="H87" s="70"/>
      <c r="I87" s="70"/>
      <c r="J87" s="70"/>
    </row>
    <row r="88" spans="3:10" ht="12">
      <c r="C88" s="10"/>
      <c r="D88" s="70"/>
      <c r="E88" s="70"/>
      <c r="F88" s="70"/>
      <c r="G88" s="70"/>
      <c r="H88" s="70"/>
      <c r="I88" s="70"/>
      <c r="J88" s="70"/>
    </row>
    <row r="89" spans="3:10" ht="12">
      <c r="C89" s="10"/>
      <c r="D89" s="70"/>
      <c r="E89" s="70"/>
      <c r="F89" s="70"/>
      <c r="G89" s="70"/>
      <c r="H89" s="70"/>
      <c r="I89" s="70"/>
      <c r="J89" s="70"/>
    </row>
    <row r="90" spans="3:10" ht="12">
      <c r="C90" s="10"/>
      <c r="D90" s="70"/>
      <c r="E90" s="70"/>
      <c r="F90" s="70"/>
      <c r="G90" s="70"/>
      <c r="H90" s="70"/>
      <c r="I90" s="70"/>
      <c r="J90" s="70"/>
    </row>
    <row r="91" spans="3:10" ht="12">
      <c r="C91" s="10"/>
      <c r="D91" s="70"/>
      <c r="E91" s="70"/>
      <c r="F91" s="70"/>
      <c r="G91" s="70"/>
      <c r="H91" s="70"/>
      <c r="I91" s="70"/>
      <c r="J91" s="70"/>
    </row>
    <row r="92" spans="3:10" ht="12">
      <c r="C92" s="10"/>
      <c r="D92" s="70"/>
      <c r="E92" s="70"/>
      <c r="F92" s="70"/>
      <c r="G92" s="70"/>
      <c r="H92" s="70"/>
      <c r="I92" s="70"/>
      <c r="J92" s="70"/>
    </row>
    <row r="93" spans="3:10" ht="12">
      <c r="C93" s="10"/>
      <c r="D93" s="70"/>
      <c r="E93" s="70"/>
      <c r="F93" s="70"/>
      <c r="G93" s="70"/>
      <c r="H93" s="70"/>
      <c r="I93" s="70"/>
      <c r="J93" s="70"/>
    </row>
    <row r="94" spans="3:10" ht="12">
      <c r="C94" s="10"/>
      <c r="D94" s="70"/>
      <c r="E94" s="70"/>
      <c r="F94" s="70"/>
      <c r="G94" s="70"/>
      <c r="H94" s="70"/>
      <c r="I94" s="70"/>
      <c r="J94" s="70"/>
    </row>
    <row r="95" spans="3:10" ht="12">
      <c r="C95" s="10"/>
      <c r="D95" s="70"/>
      <c r="E95" s="70"/>
      <c r="F95" s="70"/>
      <c r="G95" s="70"/>
      <c r="H95" s="70"/>
      <c r="I95" s="70"/>
      <c r="J95" s="70"/>
    </row>
    <row r="96" spans="3:10" ht="12">
      <c r="C96" s="10"/>
      <c r="D96" s="70"/>
      <c r="E96" s="70"/>
      <c r="F96" s="70"/>
      <c r="G96" s="70"/>
      <c r="H96" s="70"/>
      <c r="I96" s="70"/>
      <c r="J96" s="70"/>
    </row>
    <row r="97" spans="3:10" ht="12">
      <c r="C97" s="10"/>
      <c r="D97" s="70"/>
      <c r="E97" s="70"/>
      <c r="F97" s="70"/>
      <c r="G97" s="70"/>
      <c r="H97" s="70"/>
      <c r="I97" s="70"/>
      <c r="J97" s="70"/>
    </row>
    <row r="98" spans="3:10" ht="12">
      <c r="C98" s="10"/>
      <c r="D98" s="70"/>
      <c r="E98" s="70"/>
      <c r="F98" s="70"/>
      <c r="G98" s="70"/>
      <c r="H98" s="70"/>
      <c r="I98" s="70"/>
      <c r="J98" s="70"/>
    </row>
    <row r="99" spans="3:10" ht="12">
      <c r="C99" s="10"/>
      <c r="D99" s="70"/>
      <c r="E99" s="70"/>
      <c r="F99" s="70"/>
      <c r="G99" s="70"/>
      <c r="H99" s="70"/>
      <c r="I99" s="70"/>
      <c r="J99" s="70"/>
    </row>
    <row r="100" spans="3:10" ht="12">
      <c r="C100" s="10"/>
      <c r="D100" s="70"/>
      <c r="E100" s="70"/>
      <c r="F100" s="70"/>
      <c r="G100" s="70"/>
      <c r="H100" s="70"/>
      <c r="I100" s="70"/>
      <c r="J100" s="70"/>
    </row>
    <row r="101" spans="3:10" ht="12">
      <c r="C101" s="10"/>
      <c r="D101" s="70"/>
      <c r="E101" s="70"/>
      <c r="F101" s="70"/>
      <c r="G101" s="70"/>
      <c r="H101" s="70"/>
      <c r="I101" s="70"/>
      <c r="J101" s="70"/>
    </row>
    <row r="102" spans="3:10" ht="12">
      <c r="C102" s="10"/>
      <c r="D102" s="70"/>
      <c r="E102" s="70"/>
      <c r="F102" s="70"/>
      <c r="G102" s="70"/>
      <c r="H102" s="70"/>
      <c r="I102" s="70"/>
      <c r="J102" s="70"/>
    </row>
    <row r="103" spans="3:10" ht="12">
      <c r="C103" s="10"/>
      <c r="D103" s="70"/>
      <c r="E103" s="70"/>
      <c r="F103" s="70"/>
      <c r="G103" s="70"/>
      <c r="H103" s="70"/>
      <c r="I103" s="70"/>
      <c r="J103" s="70"/>
    </row>
    <row r="104" spans="3:10" ht="12">
      <c r="C104" s="10"/>
      <c r="D104" s="70"/>
      <c r="E104" s="70"/>
      <c r="F104" s="70"/>
      <c r="G104" s="70"/>
      <c r="H104" s="70"/>
      <c r="I104" s="70"/>
      <c r="J104" s="70"/>
    </row>
    <row r="105" spans="3:10" ht="12">
      <c r="C105" s="10"/>
      <c r="D105" s="70"/>
      <c r="E105" s="70"/>
      <c r="F105" s="70"/>
      <c r="G105" s="70"/>
      <c r="H105" s="70"/>
      <c r="I105" s="70"/>
      <c r="J105" s="70"/>
    </row>
    <row r="106" spans="3:10" ht="12">
      <c r="C106" s="10"/>
      <c r="D106" s="70"/>
      <c r="E106" s="70"/>
      <c r="F106" s="70"/>
      <c r="G106" s="70"/>
      <c r="H106" s="70"/>
      <c r="I106" s="70"/>
      <c r="J106" s="70"/>
    </row>
    <row r="107" spans="3:10" ht="12">
      <c r="C107" s="10"/>
      <c r="D107" s="70"/>
      <c r="E107" s="70"/>
      <c r="F107" s="70"/>
      <c r="G107" s="70"/>
      <c r="H107" s="70"/>
      <c r="I107" s="70"/>
      <c r="J107" s="70"/>
    </row>
    <row r="108" spans="3:10" ht="12">
      <c r="C108" s="10"/>
      <c r="D108" s="70"/>
      <c r="E108" s="70"/>
      <c r="F108" s="70"/>
      <c r="G108" s="70"/>
      <c r="H108" s="70"/>
      <c r="I108" s="70"/>
      <c r="J108" s="70"/>
    </row>
    <row r="109" spans="3:10" ht="12">
      <c r="C109" s="10"/>
      <c r="D109" s="70"/>
      <c r="E109" s="70"/>
      <c r="F109" s="70"/>
      <c r="G109" s="70"/>
      <c r="H109" s="70"/>
      <c r="I109" s="70"/>
      <c r="J109" s="70"/>
    </row>
    <row r="110" spans="3:10" ht="12">
      <c r="C110" s="10"/>
      <c r="D110" s="70"/>
      <c r="E110" s="70"/>
      <c r="F110" s="70"/>
      <c r="G110" s="70"/>
      <c r="H110" s="70"/>
      <c r="I110" s="70"/>
      <c r="J110" s="70"/>
    </row>
    <row r="111" spans="3:10" ht="12">
      <c r="C111" s="10"/>
      <c r="D111" s="70"/>
      <c r="E111" s="70"/>
      <c r="F111" s="70"/>
      <c r="G111" s="70"/>
      <c r="H111" s="70"/>
      <c r="I111" s="70"/>
      <c r="J111" s="70"/>
    </row>
    <row r="112" spans="3:10" ht="12">
      <c r="C112" s="10"/>
      <c r="D112" s="70"/>
      <c r="E112" s="70"/>
      <c r="F112" s="70"/>
      <c r="G112" s="70"/>
      <c r="H112" s="70"/>
      <c r="I112" s="70"/>
      <c r="J112" s="70"/>
    </row>
    <row r="113" spans="3:10" ht="12">
      <c r="C113" s="10"/>
      <c r="D113" s="70"/>
      <c r="E113" s="70"/>
      <c r="F113" s="70"/>
      <c r="G113" s="70"/>
      <c r="H113" s="70"/>
      <c r="I113" s="70"/>
      <c r="J113" s="70"/>
    </row>
    <row r="114" spans="3:10" ht="12">
      <c r="C114" s="10"/>
      <c r="D114" s="70"/>
      <c r="E114" s="70"/>
      <c r="F114" s="70"/>
      <c r="G114" s="70"/>
      <c r="H114" s="70"/>
      <c r="I114" s="70"/>
      <c r="J114" s="70"/>
    </row>
    <row r="115" spans="3:10" ht="12">
      <c r="C115" s="10"/>
      <c r="D115" s="70"/>
      <c r="E115" s="70"/>
      <c r="F115" s="70"/>
      <c r="G115" s="70"/>
      <c r="H115" s="70"/>
      <c r="I115" s="70"/>
      <c r="J115" s="70"/>
    </row>
    <row r="116" spans="3:10" ht="12">
      <c r="C116" s="10"/>
      <c r="D116" s="70"/>
      <c r="E116" s="70"/>
      <c r="F116" s="70"/>
      <c r="G116" s="70"/>
      <c r="H116" s="70"/>
      <c r="I116" s="70"/>
      <c r="J116" s="70"/>
    </row>
    <row r="117" spans="3:10" ht="12">
      <c r="C117" s="10"/>
      <c r="D117" s="70"/>
      <c r="E117" s="70"/>
      <c r="F117" s="70"/>
      <c r="G117" s="70"/>
      <c r="H117" s="70"/>
      <c r="I117" s="70"/>
      <c r="J117" s="70"/>
    </row>
    <row r="118" spans="3:10" ht="12">
      <c r="C118" s="10"/>
      <c r="D118" s="70"/>
      <c r="E118" s="70"/>
      <c r="F118" s="70"/>
      <c r="G118" s="70"/>
      <c r="H118" s="70"/>
      <c r="I118" s="70"/>
      <c r="J118" s="70"/>
    </row>
    <row r="119" spans="3:10" ht="12">
      <c r="C119" s="10"/>
      <c r="D119" s="70"/>
      <c r="E119" s="70"/>
      <c r="F119" s="70"/>
      <c r="G119" s="70"/>
      <c r="H119" s="70"/>
      <c r="I119" s="70"/>
      <c r="J119" s="70"/>
    </row>
    <row r="120" spans="3:10" ht="12">
      <c r="C120" s="10"/>
      <c r="D120" s="70"/>
      <c r="E120" s="70"/>
      <c r="F120" s="70"/>
      <c r="G120" s="70"/>
      <c r="H120" s="70"/>
      <c r="I120" s="70"/>
      <c r="J120" s="70"/>
    </row>
    <row r="121" spans="3:10" ht="12">
      <c r="C121" s="10"/>
      <c r="D121" s="70"/>
      <c r="E121" s="70"/>
      <c r="F121" s="70"/>
      <c r="G121" s="70"/>
      <c r="H121" s="70"/>
      <c r="I121" s="70"/>
      <c r="J121" s="70"/>
    </row>
    <row r="122" spans="3:10" ht="12">
      <c r="C122" s="10"/>
      <c r="D122" s="70"/>
      <c r="E122" s="70"/>
      <c r="F122" s="70"/>
      <c r="G122" s="70"/>
      <c r="H122" s="70"/>
      <c r="I122" s="70"/>
      <c r="J122" s="70"/>
    </row>
    <row r="123" spans="3:10" ht="12">
      <c r="C123" s="10"/>
      <c r="D123" s="70"/>
      <c r="E123" s="70"/>
      <c r="F123" s="70"/>
      <c r="G123" s="70"/>
      <c r="H123" s="70"/>
      <c r="I123" s="70"/>
      <c r="J123" s="70"/>
    </row>
    <row r="124" spans="3:10" ht="12">
      <c r="C124" s="10"/>
      <c r="D124" s="70"/>
      <c r="E124" s="70"/>
      <c r="F124" s="70"/>
      <c r="G124" s="70"/>
      <c r="H124" s="70"/>
      <c r="I124" s="70"/>
      <c r="J124" s="70"/>
    </row>
    <row r="125" spans="3:10" ht="12">
      <c r="C125" s="10"/>
      <c r="D125" s="70"/>
      <c r="E125" s="70"/>
      <c r="F125" s="70"/>
      <c r="G125" s="70"/>
      <c r="H125" s="70"/>
      <c r="I125" s="70"/>
      <c r="J125" s="70"/>
    </row>
    <row r="126" spans="3:10" ht="12">
      <c r="C126" s="10"/>
      <c r="D126" s="70"/>
      <c r="E126" s="70"/>
      <c r="F126" s="70"/>
      <c r="G126" s="70"/>
      <c r="H126" s="70"/>
      <c r="I126" s="70"/>
      <c r="J126" s="70"/>
    </row>
    <row r="127" spans="3:10" ht="12">
      <c r="C127" s="10"/>
      <c r="D127" s="70"/>
      <c r="E127" s="70"/>
      <c r="F127" s="70"/>
      <c r="G127" s="70"/>
      <c r="H127" s="70"/>
      <c r="I127" s="70"/>
      <c r="J127" s="70"/>
    </row>
    <row r="128" spans="3:10" ht="12">
      <c r="C128" s="10"/>
      <c r="D128" s="70"/>
      <c r="E128" s="70"/>
      <c r="F128" s="70"/>
      <c r="G128" s="70"/>
      <c r="H128" s="70"/>
      <c r="I128" s="70"/>
      <c r="J128" s="70"/>
    </row>
    <row r="129" spans="3:10" ht="12">
      <c r="C129" s="10"/>
      <c r="D129" s="70"/>
      <c r="E129" s="70"/>
      <c r="F129" s="70"/>
      <c r="G129" s="70"/>
      <c r="H129" s="70"/>
      <c r="I129" s="70"/>
      <c r="J129" s="70"/>
    </row>
    <row r="130" spans="3:10" ht="12">
      <c r="C130" s="10"/>
      <c r="D130" s="70"/>
      <c r="E130" s="70"/>
      <c r="F130" s="70"/>
      <c r="G130" s="70"/>
      <c r="H130" s="70"/>
      <c r="I130" s="70"/>
      <c r="J130" s="70"/>
    </row>
    <row r="131" spans="3:10" ht="12">
      <c r="C131" s="10"/>
      <c r="D131" s="70"/>
      <c r="E131" s="70"/>
      <c r="F131" s="70"/>
      <c r="G131" s="70"/>
      <c r="H131" s="70"/>
      <c r="I131" s="70"/>
      <c r="J131" s="70"/>
    </row>
    <row r="132" spans="3:10" ht="12">
      <c r="C132" s="10"/>
      <c r="D132" s="70"/>
      <c r="E132" s="70"/>
      <c r="F132" s="70"/>
      <c r="G132" s="70"/>
      <c r="H132" s="70"/>
      <c r="I132" s="70"/>
      <c r="J132" s="70"/>
    </row>
    <row r="133" spans="3:10" ht="12">
      <c r="C133" s="10"/>
      <c r="D133" s="70"/>
      <c r="E133" s="70"/>
      <c r="F133" s="70"/>
      <c r="G133" s="70"/>
      <c r="H133" s="70"/>
      <c r="I133" s="70"/>
      <c r="J133" s="70"/>
    </row>
    <row r="134" spans="3:10" ht="12">
      <c r="C134" s="10"/>
      <c r="D134" s="70"/>
      <c r="E134" s="70"/>
      <c r="F134" s="70"/>
      <c r="G134" s="70"/>
      <c r="H134" s="70"/>
      <c r="I134" s="70"/>
      <c r="J134" s="70"/>
    </row>
    <row r="135" spans="3:10" ht="12">
      <c r="C135" s="10"/>
      <c r="D135" s="70"/>
      <c r="E135" s="70"/>
      <c r="F135" s="70"/>
      <c r="G135" s="70"/>
      <c r="H135" s="70"/>
      <c r="I135" s="70"/>
      <c r="J135" s="70"/>
    </row>
    <row r="136" spans="3:10" ht="12">
      <c r="C136" s="10"/>
      <c r="D136" s="70"/>
      <c r="E136" s="70"/>
      <c r="F136" s="70"/>
      <c r="G136" s="70"/>
      <c r="H136" s="70"/>
      <c r="I136" s="70"/>
      <c r="J136" s="70"/>
    </row>
    <row r="137" spans="3:10" ht="12">
      <c r="C137" s="10"/>
      <c r="D137" s="70"/>
      <c r="E137" s="70"/>
      <c r="F137" s="70"/>
      <c r="G137" s="70"/>
      <c r="H137" s="70"/>
      <c r="I137" s="70"/>
      <c r="J137" s="70"/>
    </row>
    <row r="138" spans="3:10" ht="12">
      <c r="C138" s="10"/>
      <c r="D138" s="70"/>
      <c r="E138" s="70"/>
      <c r="F138" s="70"/>
      <c r="G138" s="70"/>
      <c r="H138" s="70"/>
      <c r="I138" s="70"/>
      <c r="J138" s="70"/>
    </row>
    <row r="139" spans="3:10" ht="12">
      <c r="C139" s="10"/>
      <c r="D139" s="70"/>
      <c r="E139" s="70"/>
      <c r="F139" s="70"/>
      <c r="G139" s="70"/>
      <c r="H139" s="70"/>
      <c r="I139" s="70"/>
      <c r="J139" s="70"/>
    </row>
    <row r="140" spans="3:10" ht="12">
      <c r="C140" s="10"/>
      <c r="D140" s="70"/>
      <c r="E140" s="70"/>
      <c r="F140" s="70"/>
      <c r="G140" s="70"/>
      <c r="H140" s="70"/>
      <c r="I140" s="70"/>
      <c r="J140" s="70"/>
    </row>
    <row r="141" spans="3:10" ht="12">
      <c r="C141" s="10"/>
      <c r="D141" s="70"/>
      <c r="E141" s="70"/>
      <c r="F141" s="70"/>
      <c r="G141" s="70"/>
      <c r="H141" s="70"/>
      <c r="I141" s="70"/>
      <c r="J141" s="70"/>
    </row>
    <row r="142" spans="3:10" ht="12">
      <c r="C142" s="10"/>
      <c r="D142" s="70"/>
      <c r="E142" s="70"/>
      <c r="F142" s="70"/>
      <c r="G142" s="70"/>
      <c r="H142" s="70"/>
      <c r="I142" s="70"/>
      <c r="J142" s="70"/>
    </row>
    <row r="143" spans="3:10" ht="12">
      <c r="C143" s="10"/>
      <c r="D143" s="70"/>
      <c r="E143" s="70"/>
      <c r="F143" s="70"/>
      <c r="G143" s="70"/>
      <c r="H143" s="70"/>
      <c r="I143" s="70"/>
      <c r="J143" s="70"/>
    </row>
    <row r="144" spans="3:10" ht="12">
      <c r="C144" s="10"/>
      <c r="D144" s="70"/>
      <c r="E144" s="70"/>
      <c r="F144" s="70"/>
      <c r="G144" s="70"/>
      <c r="H144" s="70"/>
      <c r="I144" s="70"/>
      <c r="J144" s="70"/>
    </row>
    <row r="145" spans="3:10" ht="12">
      <c r="C145" s="10"/>
      <c r="D145" s="70"/>
      <c r="E145" s="70"/>
      <c r="F145" s="70"/>
      <c r="G145" s="70"/>
      <c r="H145" s="70"/>
      <c r="I145" s="70"/>
      <c r="J145" s="70"/>
    </row>
    <row r="146" ht="12">
      <c r="C146" s="10"/>
    </row>
    <row r="147" ht="12">
      <c r="C147" s="10"/>
    </row>
    <row r="148" ht="12">
      <c r="C148" s="10"/>
    </row>
    <row r="149" ht="12">
      <c r="C149" s="10"/>
    </row>
    <row r="150" ht="12">
      <c r="C150" s="10"/>
    </row>
    <row r="151" ht="12">
      <c r="C151" s="10"/>
    </row>
    <row r="152" ht="12">
      <c r="C152" s="10"/>
    </row>
    <row r="153" ht="12">
      <c r="C153" s="10"/>
    </row>
    <row r="154" ht="12">
      <c r="C154" s="10"/>
    </row>
    <row r="155" ht="12">
      <c r="C155" s="10"/>
    </row>
    <row r="156" ht="12">
      <c r="C156" s="10"/>
    </row>
    <row r="157" ht="12">
      <c r="C157" s="10"/>
    </row>
    <row r="158" ht="12">
      <c r="C158" s="10"/>
    </row>
    <row r="159" ht="12">
      <c r="C159" s="10"/>
    </row>
    <row r="160" ht="12">
      <c r="C160" s="10"/>
    </row>
    <row r="161" ht="12">
      <c r="C161" s="10"/>
    </row>
    <row r="162" ht="12">
      <c r="C162" s="10"/>
    </row>
    <row r="163" ht="12">
      <c r="C163" s="10"/>
    </row>
    <row r="164" ht="12">
      <c r="C164" s="10"/>
    </row>
    <row r="165" ht="12">
      <c r="C165" s="10"/>
    </row>
    <row r="166" ht="12">
      <c r="C166" s="10"/>
    </row>
    <row r="167" ht="12">
      <c r="C167" s="10"/>
    </row>
    <row r="168" ht="12">
      <c r="C168" s="10"/>
    </row>
    <row r="169" ht="12">
      <c r="C169" s="10"/>
    </row>
    <row r="170" ht="12">
      <c r="C170" s="10"/>
    </row>
    <row r="171" ht="12">
      <c r="C171" s="10"/>
    </row>
    <row r="172" ht="12">
      <c r="C172" s="10"/>
    </row>
    <row r="173" ht="12">
      <c r="C173" s="10"/>
    </row>
    <row r="174" ht="12">
      <c r="C174" s="10"/>
    </row>
    <row r="175" ht="12">
      <c r="C175" s="10"/>
    </row>
    <row r="176" ht="12">
      <c r="C176" s="10"/>
    </row>
    <row r="177" ht="12">
      <c r="C177" s="10"/>
    </row>
    <row r="178" ht="12">
      <c r="C178" s="10"/>
    </row>
    <row r="179" ht="12">
      <c r="C179" s="10"/>
    </row>
    <row r="180" ht="12">
      <c r="C180" s="10"/>
    </row>
    <row r="181" ht="12">
      <c r="C181" s="10"/>
    </row>
    <row r="182" ht="12">
      <c r="C182" s="10"/>
    </row>
    <row r="183" ht="12">
      <c r="C183" s="10"/>
    </row>
    <row r="184" ht="12">
      <c r="C184" s="10"/>
    </row>
    <row r="185" ht="12">
      <c r="C185" s="10"/>
    </row>
    <row r="186" ht="12">
      <c r="C186" s="10"/>
    </row>
    <row r="187" ht="12">
      <c r="C187" s="10"/>
    </row>
    <row r="188" ht="12">
      <c r="C188" s="10"/>
    </row>
    <row r="189" ht="12">
      <c r="C189" s="10"/>
    </row>
    <row r="190" ht="12">
      <c r="C190" s="10"/>
    </row>
    <row r="191" ht="12">
      <c r="C191" s="10"/>
    </row>
    <row r="192" ht="12">
      <c r="C192" s="10"/>
    </row>
    <row r="193" ht="12">
      <c r="C193" s="10"/>
    </row>
    <row r="194" ht="12">
      <c r="C194" s="10"/>
    </row>
    <row r="195" ht="12">
      <c r="C195" s="10"/>
    </row>
    <row r="196" ht="12">
      <c r="C196" s="10"/>
    </row>
    <row r="197" ht="12">
      <c r="C197" s="10"/>
    </row>
    <row r="198" ht="12">
      <c r="C198" s="10"/>
    </row>
    <row r="199" ht="12">
      <c r="C199" s="10"/>
    </row>
    <row r="200" ht="12">
      <c r="C200" s="10"/>
    </row>
    <row r="201" ht="12">
      <c r="C201" s="10"/>
    </row>
    <row r="202" ht="12">
      <c r="C202" s="10"/>
    </row>
    <row r="203" ht="12">
      <c r="C203" s="10"/>
    </row>
    <row r="204" ht="12">
      <c r="C204" s="10"/>
    </row>
    <row r="205" ht="12">
      <c r="C205" s="10"/>
    </row>
    <row r="206" ht="12">
      <c r="C206" s="10"/>
    </row>
    <row r="207" ht="12">
      <c r="C207" s="10"/>
    </row>
    <row r="208" ht="12">
      <c r="C208" s="10"/>
    </row>
    <row r="209" ht="12">
      <c r="C209" s="10"/>
    </row>
    <row r="210" ht="12">
      <c r="C210" s="10"/>
    </row>
    <row r="211" ht="12">
      <c r="C211" s="10"/>
    </row>
    <row r="212" ht="12">
      <c r="C212" s="10"/>
    </row>
    <row r="213" ht="12">
      <c r="C213" s="10"/>
    </row>
    <row r="214" ht="12">
      <c r="C214" s="10"/>
    </row>
    <row r="215" ht="12">
      <c r="C215" s="10"/>
    </row>
    <row r="216" ht="12">
      <c r="C216" s="10"/>
    </row>
    <row r="217" ht="12">
      <c r="C217" s="10"/>
    </row>
    <row r="218" ht="12">
      <c r="C218" s="10"/>
    </row>
    <row r="219" ht="12">
      <c r="C219" s="10"/>
    </row>
    <row r="220" ht="12">
      <c r="C220" s="10"/>
    </row>
    <row r="221" ht="12">
      <c r="C221" s="10"/>
    </row>
    <row r="222" ht="12">
      <c r="C222" s="10"/>
    </row>
    <row r="223" ht="12">
      <c r="C223" s="10"/>
    </row>
    <row r="224" ht="12">
      <c r="C224" s="10"/>
    </row>
    <row r="225" ht="12">
      <c r="C225" s="10"/>
    </row>
    <row r="226" ht="12">
      <c r="C226" s="10"/>
    </row>
    <row r="227" ht="12">
      <c r="C227" s="10"/>
    </row>
    <row r="228" ht="12">
      <c r="C228" s="10"/>
    </row>
    <row r="229" ht="12">
      <c r="C229" s="10"/>
    </row>
    <row r="230" ht="12">
      <c r="C230" s="10"/>
    </row>
    <row r="231" ht="12">
      <c r="C231" s="10"/>
    </row>
    <row r="232" ht="12">
      <c r="C232" s="10"/>
    </row>
    <row r="233" ht="12">
      <c r="C233" s="10"/>
    </row>
    <row r="234" ht="12">
      <c r="C234" s="10"/>
    </row>
    <row r="235" ht="12">
      <c r="C235" s="10"/>
    </row>
    <row r="236" ht="12">
      <c r="C236" s="10"/>
    </row>
    <row r="237" ht="12">
      <c r="C237" s="10"/>
    </row>
    <row r="238" ht="12">
      <c r="C238" s="10"/>
    </row>
    <row r="239" ht="12">
      <c r="C239" s="10"/>
    </row>
    <row r="240" ht="12">
      <c r="C240" s="10"/>
    </row>
    <row r="241" ht="12">
      <c r="C241" s="10"/>
    </row>
    <row r="242" ht="12">
      <c r="C242" s="10"/>
    </row>
    <row r="243" ht="12">
      <c r="C243" s="10"/>
    </row>
    <row r="244" ht="12">
      <c r="C244" s="10"/>
    </row>
    <row r="245" ht="12">
      <c r="C245" s="10"/>
    </row>
    <row r="246" ht="12">
      <c r="C246" s="10"/>
    </row>
    <row r="247" ht="12">
      <c r="C247" s="10"/>
    </row>
    <row r="248" ht="12">
      <c r="C248" s="10"/>
    </row>
    <row r="249" ht="12">
      <c r="C249" s="10"/>
    </row>
    <row r="250" ht="12">
      <c r="C250" s="10"/>
    </row>
    <row r="251" ht="12">
      <c r="C251" s="10"/>
    </row>
    <row r="252" ht="12">
      <c r="C252" s="10"/>
    </row>
    <row r="253" ht="12">
      <c r="C253" s="10"/>
    </row>
    <row r="254" ht="12">
      <c r="C254" s="10"/>
    </row>
    <row r="255" ht="12">
      <c r="C255" s="10"/>
    </row>
    <row r="256" ht="12">
      <c r="C256" s="10"/>
    </row>
    <row r="257" ht="12">
      <c r="C257" s="10"/>
    </row>
    <row r="258" ht="12">
      <c r="C258" s="10"/>
    </row>
    <row r="259" ht="12">
      <c r="C259" s="10"/>
    </row>
    <row r="260" ht="12">
      <c r="C260" s="10"/>
    </row>
    <row r="261" ht="12">
      <c r="C261" s="10"/>
    </row>
    <row r="262" ht="12">
      <c r="C262" s="10"/>
    </row>
    <row r="263" ht="12">
      <c r="C263" s="10"/>
    </row>
    <row r="264" ht="12">
      <c r="C264" s="10"/>
    </row>
    <row r="265" ht="12">
      <c r="C265" s="10"/>
    </row>
    <row r="266" ht="12">
      <c r="C266" s="10"/>
    </row>
    <row r="267" ht="12">
      <c r="C267" s="10"/>
    </row>
    <row r="268" ht="12">
      <c r="C268" s="10"/>
    </row>
    <row r="269" ht="12">
      <c r="C269" s="10"/>
    </row>
    <row r="270" ht="12">
      <c r="C270" s="10"/>
    </row>
    <row r="271" ht="12">
      <c r="C271" s="10"/>
    </row>
    <row r="272" ht="12">
      <c r="C272" s="10"/>
    </row>
    <row r="273" ht="12">
      <c r="C273" s="10"/>
    </row>
    <row r="274" ht="12">
      <c r="C274" s="10"/>
    </row>
    <row r="275" ht="12">
      <c r="C275" s="10"/>
    </row>
    <row r="276" ht="12">
      <c r="C276" s="10"/>
    </row>
    <row r="277" ht="12">
      <c r="C277" s="10"/>
    </row>
    <row r="278" ht="12">
      <c r="C278" s="10"/>
    </row>
    <row r="279" ht="12">
      <c r="C279" s="10"/>
    </row>
    <row r="280" ht="12">
      <c r="C280" s="10"/>
    </row>
    <row r="281" ht="12">
      <c r="C281" s="10"/>
    </row>
    <row r="282" ht="12">
      <c r="C282" s="10"/>
    </row>
    <row r="283" ht="12">
      <c r="C283" s="10"/>
    </row>
    <row r="284" ht="12">
      <c r="C284" s="10"/>
    </row>
    <row r="285" ht="12">
      <c r="C285" s="10"/>
    </row>
    <row r="286" ht="12">
      <c r="C286" s="10"/>
    </row>
    <row r="287" ht="12">
      <c r="C287" s="10"/>
    </row>
    <row r="288" ht="12">
      <c r="C288" s="10"/>
    </row>
    <row r="289" ht="12">
      <c r="C289" s="10"/>
    </row>
    <row r="290" ht="12">
      <c r="C290" s="10"/>
    </row>
    <row r="291" ht="12">
      <c r="C291" s="10"/>
    </row>
    <row r="292" ht="12">
      <c r="C292" s="10"/>
    </row>
    <row r="293" ht="12">
      <c r="C293" s="10"/>
    </row>
    <row r="294" ht="12">
      <c r="C294" s="10"/>
    </row>
    <row r="295" ht="12">
      <c r="C295" s="10"/>
    </row>
    <row r="296" ht="12">
      <c r="C296" s="10"/>
    </row>
    <row r="297" ht="12">
      <c r="C297" s="10"/>
    </row>
    <row r="298" ht="12">
      <c r="C298" s="10"/>
    </row>
    <row r="299" ht="12">
      <c r="C299" s="10"/>
    </row>
    <row r="300" ht="12">
      <c r="C300" s="10"/>
    </row>
    <row r="301" ht="12">
      <c r="C301" s="10"/>
    </row>
    <row r="302" ht="12">
      <c r="C302" s="10"/>
    </row>
    <row r="303" ht="12">
      <c r="C303" s="10"/>
    </row>
    <row r="304" ht="12">
      <c r="C304" s="10"/>
    </row>
    <row r="305" ht="12">
      <c r="C305" s="10"/>
    </row>
    <row r="306" ht="12">
      <c r="C306" s="10"/>
    </row>
    <row r="307" ht="12">
      <c r="C307" s="10"/>
    </row>
    <row r="308" ht="12">
      <c r="C308" s="10"/>
    </row>
    <row r="309" ht="12">
      <c r="C309" s="10"/>
    </row>
    <row r="310" ht="12">
      <c r="C310" s="10"/>
    </row>
    <row r="311" ht="12">
      <c r="C311" s="10"/>
    </row>
    <row r="312" ht="12">
      <c r="C312" s="10"/>
    </row>
    <row r="313" ht="12">
      <c r="C313" s="10"/>
    </row>
    <row r="314" ht="12">
      <c r="C314" s="10"/>
    </row>
    <row r="315" ht="12">
      <c r="C315" s="10"/>
    </row>
    <row r="316" ht="12">
      <c r="C316" s="10"/>
    </row>
    <row r="317" ht="12">
      <c r="C317" s="10"/>
    </row>
    <row r="318" ht="12">
      <c r="C318" s="10"/>
    </row>
    <row r="319" ht="12">
      <c r="C319" s="10"/>
    </row>
    <row r="320" ht="12">
      <c r="C320" s="10"/>
    </row>
    <row r="321" ht="12">
      <c r="C321" s="10"/>
    </row>
    <row r="322" ht="12">
      <c r="C322" s="10"/>
    </row>
    <row r="323" ht="12">
      <c r="C323" s="10"/>
    </row>
    <row r="324" ht="12">
      <c r="C324" s="10"/>
    </row>
    <row r="325" ht="12">
      <c r="C325" s="10"/>
    </row>
    <row r="326" ht="12">
      <c r="C326" s="10"/>
    </row>
    <row r="327" ht="12">
      <c r="C327" s="10"/>
    </row>
    <row r="328" ht="12">
      <c r="C328" s="10"/>
    </row>
    <row r="329" ht="12">
      <c r="C329" s="10"/>
    </row>
    <row r="330" ht="12">
      <c r="C330" s="10"/>
    </row>
    <row r="331" ht="12">
      <c r="C331" s="10"/>
    </row>
    <row r="332" ht="12">
      <c r="C332" s="10"/>
    </row>
    <row r="333" ht="12">
      <c r="C333" s="10"/>
    </row>
    <row r="334" ht="12">
      <c r="C334" s="10"/>
    </row>
    <row r="335" ht="12">
      <c r="C335" s="10"/>
    </row>
    <row r="336" ht="12">
      <c r="C336" s="10"/>
    </row>
    <row r="337" ht="12">
      <c r="C337" s="10"/>
    </row>
    <row r="338" ht="12">
      <c r="C338" s="10"/>
    </row>
    <row r="339" ht="12">
      <c r="C339" s="10"/>
    </row>
    <row r="340" ht="12">
      <c r="C340" s="10"/>
    </row>
  </sheetData>
  <mergeCells count="8">
    <mergeCell ref="A1:A3"/>
    <mergeCell ref="H1:J1"/>
    <mergeCell ref="C2:C3"/>
    <mergeCell ref="D2:D3"/>
    <mergeCell ref="E2:F2"/>
    <mergeCell ref="H2:H3"/>
    <mergeCell ref="I2:I3"/>
    <mergeCell ref="J2:J3"/>
  </mergeCells>
  <printOptions horizontalCentered="1"/>
  <pageMargins left="0.4724409448818898" right="0.4724409448818898" top="1.299212598425197" bottom="0.984251968503937" header="0.3937007874015748" footer="0.5118110236220472"/>
  <pageSetup horizontalDpi="600" verticalDpi="600" orientation="landscape" paperSize="9" r:id="rId1"/>
  <headerFooter alignWithMargins="0">
    <oddHeader>&amp;L&amp;"Times New Roman,Regular"
&amp;UPaíses Árabes&amp;C&amp;"Times New Roman,Regular"PCIPD/1/3
Anexo III, página &amp;P
Actividades de concienciación y de desarrollo de recursos humanos
1996/1997/1998 hasta el 31 de marzo de 1999</oddHeader>
    <oddFooter>&amp;L&amp;"Times New Roman,Regular"&amp;F/&amp;A&amp;R&amp;"Times New Roman,Regular"&amp;8
</oddFooter>
  </headerFooter>
  <rowBreaks count="2" manualBreakCount="2">
    <brk id="24" max="255" man="1"/>
    <brk id="42" max="255" man="1"/>
  </rowBreaks>
</worksheet>
</file>

<file path=xl/worksheets/sheet6.xml><?xml version="1.0" encoding="utf-8"?>
<worksheet xmlns="http://schemas.openxmlformats.org/spreadsheetml/2006/main" xmlns:r="http://schemas.openxmlformats.org/officeDocument/2006/relationships">
  <dimension ref="A1:G24"/>
  <sheetViews>
    <sheetView workbookViewId="0" topLeftCell="A1">
      <selection activeCell="B10" sqref="B10"/>
    </sheetView>
  </sheetViews>
  <sheetFormatPr defaultColWidth="9.140625" defaultRowHeight="12.75"/>
  <cols>
    <col min="1" max="1" width="19.57421875" style="1" customWidth="1"/>
    <col min="2" max="2" width="11.57421875" style="1" customWidth="1"/>
    <col min="3" max="3" width="12.140625" style="1" customWidth="1"/>
    <col min="4" max="4" width="22.28125" style="1" bestFit="1" customWidth="1"/>
    <col min="5" max="5" width="24.28125" style="1" bestFit="1" customWidth="1"/>
    <col min="6" max="6" width="14.140625" style="1" customWidth="1"/>
    <col min="7" max="7" width="17.28125" style="1" customWidth="1"/>
    <col min="8" max="16384" width="9.140625" style="1" customWidth="1"/>
  </cols>
  <sheetData>
    <row r="1" spans="1:7" ht="12.75" customHeight="1">
      <c r="A1" s="127" t="s">
        <v>330</v>
      </c>
      <c r="B1" s="130" t="s">
        <v>402</v>
      </c>
      <c r="C1" s="135"/>
      <c r="D1" s="127" t="s">
        <v>405</v>
      </c>
      <c r="E1" s="127" t="s">
        <v>406</v>
      </c>
      <c r="F1" s="127" t="s">
        <v>407</v>
      </c>
      <c r="G1" s="127" t="s">
        <v>408</v>
      </c>
    </row>
    <row r="2" spans="1:7" ht="12">
      <c r="A2" s="128"/>
      <c r="B2" s="127" t="s">
        <v>403</v>
      </c>
      <c r="C2" s="127" t="s">
        <v>404</v>
      </c>
      <c r="D2" s="128"/>
      <c r="E2" s="128"/>
      <c r="F2" s="128"/>
      <c r="G2" s="128"/>
    </row>
    <row r="3" spans="1:7" ht="12">
      <c r="A3" s="129"/>
      <c r="B3" s="129"/>
      <c r="C3" s="129"/>
      <c r="D3" s="129"/>
      <c r="E3" s="129"/>
      <c r="F3" s="129"/>
      <c r="G3" s="129"/>
    </row>
    <row r="4" spans="1:7" ht="12">
      <c r="A4" s="16" t="s">
        <v>445</v>
      </c>
      <c r="B4" s="6" t="s">
        <v>312</v>
      </c>
      <c r="C4" s="6" t="s">
        <v>312</v>
      </c>
      <c r="D4" s="6"/>
      <c r="E4" s="6" t="s">
        <v>312</v>
      </c>
      <c r="F4" s="6" t="s">
        <v>312</v>
      </c>
      <c r="G4" s="6"/>
    </row>
    <row r="5" spans="1:7" ht="12">
      <c r="A5" s="16" t="s">
        <v>410</v>
      </c>
      <c r="B5" s="6"/>
      <c r="C5" s="6" t="s">
        <v>312</v>
      </c>
      <c r="D5" s="6" t="s">
        <v>315</v>
      </c>
      <c r="E5" s="6" t="s">
        <v>312</v>
      </c>
      <c r="F5" s="6" t="s">
        <v>312</v>
      </c>
      <c r="G5" s="6"/>
    </row>
    <row r="6" spans="1:7" ht="12">
      <c r="A6" s="16" t="s">
        <v>413</v>
      </c>
      <c r="B6" s="6"/>
      <c r="C6" s="6"/>
      <c r="D6" s="6"/>
      <c r="E6" s="6" t="s">
        <v>312</v>
      </c>
      <c r="F6" s="6"/>
      <c r="G6" s="6"/>
    </row>
    <row r="7" spans="1:7" ht="12">
      <c r="A7" s="16" t="s">
        <v>298</v>
      </c>
      <c r="B7" s="6"/>
      <c r="C7" s="6" t="s">
        <v>312</v>
      </c>
      <c r="D7" s="6" t="s">
        <v>315</v>
      </c>
      <c r="E7" s="6" t="s">
        <v>312</v>
      </c>
      <c r="F7" s="6"/>
      <c r="G7" s="6"/>
    </row>
    <row r="8" spans="1:7" ht="12">
      <c r="A8" s="16" t="s">
        <v>417</v>
      </c>
      <c r="B8" s="6" t="s">
        <v>312</v>
      </c>
      <c r="C8" s="6" t="s">
        <v>312</v>
      </c>
      <c r="D8" s="6" t="s">
        <v>323</v>
      </c>
      <c r="E8" s="6" t="s">
        <v>312</v>
      </c>
      <c r="F8" s="6"/>
      <c r="G8" s="6"/>
    </row>
    <row r="9" spans="1:7" ht="12">
      <c r="A9" s="16" t="s">
        <v>456</v>
      </c>
      <c r="B9" s="6"/>
      <c r="C9" s="6"/>
      <c r="D9" s="6" t="s">
        <v>315</v>
      </c>
      <c r="E9" s="6" t="s">
        <v>312</v>
      </c>
      <c r="F9" s="6"/>
      <c r="G9" s="6"/>
    </row>
    <row r="10" spans="1:7" ht="12">
      <c r="A10" s="16" t="s">
        <v>431</v>
      </c>
      <c r="B10" s="6"/>
      <c r="C10" s="6" t="s">
        <v>312</v>
      </c>
      <c r="D10" s="6" t="s">
        <v>324</v>
      </c>
      <c r="E10" s="6" t="s">
        <v>312</v>
      </c>
      <c r="F10" s="6"/>
      <c r="G10" s="6"/>
    </row>
    <row r="11" spans="1:7" ht="12">
      <c r="A11" s="16" t="s">
        <v>426</v>
      </c>
      <c r="B11" s="6" t="s">
        <v>312</v>
      </c>
      <c r="C11" s="6" t="s">
        <v>312</v>
      </c>
      <c r="D11" s="6" t="s">
        <v>324</v>
      </c>
      <c r="E11" s="6" t="s">
        <v>312</v>
      </c>
      <c r="F11" s="6"/>
      <c r="G11" s="6"/>
    </row>
    <row r="12" spans="1:7" ht="12">
      <c r="A12" s="16" t="s">
        <v>300</v>
      </c>
      <c r="B12" s="6"/>
      <c r="C12" s="6" t="s">
        <v>312</v>
      </c>
      <c r="D12" s="6" t="s">
        <v>318</v>
      </c>
      <c r="E12" s="6"/>
      <c r="F12" s="6"/>
      <c r="G12" s="6"/>
    </row>
    <row r="13" spans="1:7" ht="12">
      <c r="A13" s="16" t="s">
        <v>429</v>
      </c>
      <c r="B13" s="6" t="s">
        <v>312</v>
      </c>
      <c r="C13" s="6" t="s">
        <v>312</v>
      </c>
      <c r="D13" s="6" t="s">
        <v>313</v>
      </c>
      <c r="E13" s="6" t="s">
        <v>312</v>
      </c>
      <c r="F13" s="6"/>
      <c r="G13" s="6"/>
    </row>
    <row r="14" spans="1:7" ht="12">
      <c r="A14" s="16" t="s">
        <v>433</v>
      </c>
      <c r="B14" s="6"/>
      <c r="C14" s="6" t="s">
        <v>312</v>
      </c>
      <c r="D14" s="6" t="s">
        <v>324</v>
      </c>
      <c r="E14" s="6" t="s">
        <v>312</v>
      </c>
      <c r="F14" s="6"/>
      <c r="G14" s="6"/>
    </row>
    <row r="15" spans="1:7" ht="12">
      <c r="A15" s="16" t="s">
        <v>440</v>
      </c>
      <c r="B15" s="6"/>
      <c r="C15" s="6"/>
      <c r="D15" s="6" t="s">
        <v>315</v>
      </c>
      <c r="E15" s="6" t="s">
        <v>312</v>
      </c>
      <c r="F15" s="6"/>
      <c r="G15" s="6"/>
    </row>
    <row r="16" spans="1:7" ht="12">
      <c r="A16" s="16" t="s">
        <v>309</v>
      </c>
      <c r="B16" s="6"/>
      <c r="C16" s="6"/>
      <c r="D16" s="6" t="s">
        <v>315</v>
      </c>
      <c r="E16" s="6" t="s">
        <v>312</v>
      </c>
      <c r="F16" s="6"/>
      <c r="G16" s="6"/>
    </row>
    <row r="17" spans="1:7" ht="12">
      <c r="A17" s="16" t="s">
        <v>448</v>
      </c>
      <c r="B17" s="6"/>
      <c r="C17" s="6" t="s">
        <v>312</v>
      </c>
      <c r="D17" s="6" t="s">
        <v>323</v>
      </c>
      <c r="E17" s="6" t="s">
        <v>312</v>
      </c>
      <c r="F17" s="6"/>
      <c r="G17" s="6"/>
    </row>
    <row r="18" spans="1:7" ht="12">
      <c r="A18" s="16" t="s">
        <v>409</v>
      </c>
      <c r="B18" s="6" t="s">
        <v>312</v>
      </c>
      <c r="C18" s="6" t="s">
        <v>312</v>
      </c>
      <c r="D18" s="6" t="s">
        <v>325</v>
      </c>
      <c r="E18" s="6" t="s">
        <v>312</v>
      </c>
      <c r="F18" s="6" t="s">
        <v>312</v>
      </c>
      <c r="G18" s="6"/>
    </row>
    <row r="19" spans="1:7" ht="12">
      <c r="A19" s="16" t="s">
        <v>451</v>
      </c>
      <c r="B19" s="6"/>
      <c r="C19" s="6" t="s">
        <v>312</v>
      </c>
      <c r="D19" s="6" t="s">
        <v>325</v>
      </c>
      <c r="E19" s="6" t="s">
        <v>312</v>
      </c>
      <c r="F19" s="6"/>
      <c r="G19" s="6"/>
    </row>
    <row r="20" spans="1:7" ht="12">
      <c r="A20" s="16" t="s">
        <v>310</v>
      </c>
      <c r="B20" s="6"/>
      <c r="C20" s="6" t="s">
        <v>312</v>
      </c>
      <c r="D20" s="6" t="s">
        <v>313</v>
      </c>
      <c r="E20" s="6" t="s">
        <v>312</v>
      </c>
      <c r="F20" s="6"/>
      <c r="G20" s="6"/>
    </row>
    <row r="21" spans="2:7" ht="12">
      <c r="B21" s="10"/>
      <c r="C21" s="10"/>
      <c r="D21" s="10"/>
      <c r="E21" s="10"/>
      <c r="F21" s="10"/>
      <c r="G21" s="10"/>
    </row>
    <row r="22" spans="2:7" ht="12">
      <c r="B22" s="10"/>
      <c r="C22" s="10"/>
      <c r="D22" s="10"/>
      <c r="E22" s="10"/>
      <c r="F22" s="10"/>
      <c r="G22" s="10"/>
    </row>
    <row r="23" spans="2:7" ht="12">
      <c r="B23" s="10"/>
      <c r="C23" s="10"/>
      <c r="D23" s="10"/>
      <c r="E23" s="10"/>
      <c r="F23" s="10"/>
      <c r="G23" s="10"/>
    </row>
    <row r="24" spans="2:7" ht="12">
      <c r="B24" s="10"/>
      <c r="C24" s="10"/>
      <c r="D24" s="10"/>
      <c r="E24" s="10"/>
      <c r="F24" s="10"/>
      <c r="G24" s="10"/>
    </row>
  </sheetData>
  <mergeCells count="8">
    <mergeCell ref="F1:F3"/>
    <mergeCell ref="G1:G3"/>
    <mergeCell ref="B2:B3"/>
    <mergeCell ref="C2:C3"/>
    <mergeCell ref="A1:A3"/>
    <mergeCell ref="B1:C1"/>
    <mergeCell ref="D1:D3"/>
    <mergeCell ref="E1:E3"/>
  </mergeCells>
  <printOptions horizontalCentered="1" verticalCentered="1"/>
  <pageMargins left="0.6299212598425197" right="0.7480314960629921" top="0.984251968503937" bottom="0.984251968503937" header="0.5118110236220472" footer="0.5118110236220472"/>
  <pageSetup horizontalDpi="600" verticalDpi="600" orientation="landscape" r:id="rId1"/>
  <headerFooter alignWithMargins="0">
    <oddHeader>&amp;L
&amp;"Times New Roman,Regular"&amp;UPaíses Árabes&amp;C&amp;"Times New Roman,Regular"&amp;9PCIPD/1/3
Anexo III, página &amp;P
Actividades de concienciación y de desarrollo de recursos humanos
1996/1997/1998 hasta el 31 de marzo de 1999</oddHeader>
    <oddFooter>&amp;L&amp;"Times New Roman,Regular"&amp;F/&amp;A&amp;R&amp;"Times New Roman,Regular"&amp;8
</oddFooter>
  </headerFooter>
</worksheet>
</file>

<file path=xl/worksheets/sheet7.xml><?xml version="1.0" encoding="utf-8"?>
<worksheet xmlns="http://schemas.openxmlformats.org/spreadsheetml/2006/main" xmlns:r="http://schemas.openxmlformats.org/officeDocument/2006/relationships">
  <dimension ref="A1:K207"/>
  <sheetViews>
    <sheetView workbookViewId="0" topLeftCell="A54">
      <selection activeCell="B64" sqref="B64"/>
    </sheetView>
  </sheetViews>
  <sheetFormatPr defaultColWidth="9.140625" defaultRowHeight="12.75"/>
  <cols>
    <col min="1" max="1" width="16.28125" style="1" customWidth="1"/>
    <col min="2" max="2" width="47.8515625" style="1" customWidth="1"/>
    <col min="3" max="3" width="13.421875" style="1" customWidth="1"/>
    <col min="4" max="4" width="11.140625" style="1" customWidth="1"/>
    <col min="5" max="5" width="8.7109375" style="1" customWidth="1"/>
    <col min="6" max="6" width="9.421875" style="1" customWidth="1"/>
    <col min="7" max="7" width="2.140625" style="1" customWidth="1"/>
    <col min="8" max="8" width="10.8515625" style="1" customWidth="1"/>
    <col min="9" max="9" width="8.421875" style="1" customWidth="1"/>
    <col min="10" max="10" width="10.28125" style="1" customWidth="1"/>
    <col min="11" max="16384" width="9.140625" style="1" customWidth="1"/>
  </cols>
  <sheetData>
    <row r="1" spans="1:10" ht="24" customHeight="1">
      <c r="A1" s="125" t="s">
        <v>330</v>
      </c>
      <c r="B1" s="120" t="s">
        <v>331</v>
      </c>
      <c r="C1" s="121"/>
      <c r="D1" s="121"/>
      <c r="E1" s="121"/>
      <c r="F1" s="122"/>
      <c r="G1" s="2"/>
      <c r="H1" s="120" t="s">
        <v>332</v>
      </c>
      <c r="I1" s="121"/>
      <c r="J1" s="122"/>
    </row>
    <row r="2" spans="1:10" s="4" customFormat="1" ht="36" customHeight="1">
      <c r="A2" s="126"/>
      <c r="B2" s="125" t="s">
        <v>333</v>
      </c>
      <c r="C2" s="125" t="s">
        <v>334</v>
      </c>
      <c r="D2" s="125" t="s">
        <v>335</v>
      </c>
      <c r="E2" s="136" t="s">
        <v>336</v>
      </c>
      <c r="F2" s="137"/>
      <c r="G2" s="3"/>
      <c r="H2" s="125" t="s">
        <v>339</v>
      </c>
      <c r="I2" s="125" t="s">
        <v>340</v>
      </c>
      <c r="J2" s="125" t="s">
        <v>341</v>
      </c>
    </row>
    <row r="3" spans="1:10" ht="12">
      <c r="A3" s="134"/>
      <c r="B3" s="134"/>
      <c r="C3" s="134"/>
      <c r="D3" s="134"/>
      <c r="E3" s="6" t="s">
        <v>337</v>
      </c>
      <c r="F3" s="7" t="s">
        <v>338</v>
      </c>
      <c r="G3" s="8"/>
      <c r="H3" s="134"/>
      <c r="I3" s="134"/>
      <c r="J3" s="134"/>
    </row>
    <row r="4" spans="1:10" s="46" customFormat="1" ht="12.75">
      <c r="A4" s="16" t="s">
        <v>467</v>
      </c>
      <c r="B4" s="48"/>
      <c r="C4" s="48"/>
      <c r="D4" s="48"/>
      <c r="E4" s="48"/>
      <c r="F4" s="48"/>
      <c r="G4" s="54"/>
      <c r="H4" s="49"/>
      <c r="I4" s="50"/>
      <c r="J4" s="50">
        <f>3+3</f>
        <v>6</v>
      </c>
    </row>
    <row r="5" spans="1:10" ht="24">
      <c r="A5" s="23" t="s">
        <v>200</v>
      </c>
      <c r="B5" s="34" t="s">
        <v>105</v>
      </c>
      <c r="C5" s="15" t="s">
        <v>201</v>
      </c>
      <c r="D5" s="15">
        <v>4</v>
      </c>
      <c r="E5" s="15">
        <v>3</v>
      </c>
      <c r="F5" s="15">
        <v>5</v>
      </c>
      <c r="G5" s="39"/>
      <c r="H5" s="51">
        <f>11+11+9</f>
        <v>31</v>
      </c>
      <c r="I5" s="21">
        <v>36</v>
      </c>
      <c r="J5" s="21">
        <v>14</v>
      </c>
    </row>
    <row r="6" spans="1:10" ht="12">
      <c r="A6" s="8"/>
      <c r="B6" s="34" t="s">
        <v>354</v>
      </c>
      <c r="C6" s="6" t="s">
        <v>245</v>
      </c>
      <c r="D6" s="6"/>
      <c r="E6" s="6"/>
      <c r="F6" s="6">
        <v>30</v>
      </c>
      <c r="G6" s="39"/>
      <c r="H6" s="51"/>
      <c r="I6" s="19"/>
      <c r="J6" s="19"/>
    </row>
    <row r="7" spans="1:10" ht="12" customHeight="1">
      <c r="A7" s="8"/>
      <c r="B7" s="16" t="s">
        <v>106</v>
      </c>
      <c r="C7" s="6" t="s">
        <v>201</v>
      </c>
      <c r="D7" s="6"/>
      <c r="E7" s="6"/>
      <c r="F7" s="6">
        <v>120</v>
      </c>
      <c r="G7" s="39"/>
      <c r="H7" s="51"/>
      <c r="I7" s="19"/>
      <c r="J7" s="19"/>
    </row>
    <row r="8" spans="1:10" ht="24" customHeight="1">
      <c r="A8" s="8"/>
      <c r="B8" s="34" t="s">
        <v>495</v>
      </c>
      <c r="C8" s="6" t="s">
        <v>201</v>
      </c>
      <c r="D8" s="6">
        <v>4</v>
      </c>
      <c r="E8" s="6">
        <v>12</v>
      </c>
      <c r="F8" s="6">
        <v>8</v>
      </c>
      <c r="G8" s="39"/>
      <c r="H8" s="51"/>
      <c r="I8" s="19"/>
      <c r="J8" s="19"/>
    </row>
    <row r="9" spans="1:10" ht="37.5" customHeight="1">
      <c r="A9" s="8"/>
      <c r="B9" s="34" t="s">
        <v>107</v>
      </c>
      <c r="C9" s="6" t="s">
        <v>201</v>
      </c>
      <c r="D9" s="6">
        <v>13</v>
      </c>
      <c r="E9" s="6">
        <v>6</v>
      </c>
      <c r="F9" s="6">
        <v>3</v>
      </c>
      <c r="G9" s="39"/>
      <c r="H9" s="21"/>
      <c r="I9" s="19"/>
      <c r="J9" s="19"/>
    </row>
    <row r="10" spans="1:10" ht="27" customHeight="1">
      <c r="A10" s="8"/>
      <c r="B10" s="34" t="s">
        <v>108</v>
      </c>
      <c r="C10" s="6" t="s">
        <v>201</v>
      </c>
      <c r="D10" s="6">
        <v>19</v>
      </c>
      <c r="E10" s="6">
        <v>36</v>
      </c>
      <c r="F10" s="6">
        <v>60</v>
      </c>
      <c r="G10" s="39"/>
      <c r="H10" s="19"/>
      <c r="I10" s="19"/>
      <c r="J10" s="19"/>
    </row>
    <row r="11" spans="1:10" ht="27" customHeight="1">
      <c r="A11" s="8"/>
      <c r="B11" s="34" t="s">
        <v>109</v>
      </c>
      <c r="C11" s="6" t="s">
        <v>201</v>
      </c>
      <c r="D11" s="6">
        <v>19</v>
      </c>
      <c r="E11" s="6">
        <v>36</v>
      </c>
      <c r="F11" s="6">
        <v>3</v>
      </c>
      <c r="G11" s="39"/>
      <c r="H11" s="19"/>
      <c r="I11" s="19"/>
      <c r="J11" s="19"/>
    </row>
    <row r="12" spans="1:10" ht="24">
      <c r="A12" s="5"/>
      <c r="B12" s="34" t="s">
        <v>532</v>
      </c>
      <c r="C12" s="6" t="s">
        <v>201</v>
      </c>
      <c r="D12" s="6">
        <v>18</v>
      </c>
      <c r="E12" s="6">
        <v>18</v>
      </c>
      <c r="F12" s="6">
        <v>32</v>
      </c>
      <c r="G12" s="39"/>
      <c r="H12" s="11"/>
      <c r="I12" s="11"/>
      <c r="J12" s="11"/>
    </row>
    <row r="13" spans="1:10" ht="12">
      <c r="A13" s="16" t="s">
        <v>202</v>
      </c>
      <c r="B13" s="16"/>
      <c r="C13" s="16"/>
      <c r="D13" s="6"/>
      <c r="E13" s="6"/>
      <c r="F13" s="6"/>
      <c r="G13" s="39"/>
      <c r="H13" s="6"/>
      <c r="I13" s="6">
        <f>2+1</f>
        <v>3</v>
      </c>
      <c r="J13" s="6">
        <f>2+7+5</f>
        <v>14</v>
      </c>
    </row>
    <row r="14" spans="1:10" ht="24">
      <c r="A14" s="2" t="s">
        <v>203</v>
      </c>
      <c r="B14" s="34" t="s">
        <v>538</v>
      </c>
      <c r="C14" s="6" t="s">
        <v>533</v>
      </c>
      <c r="D14" s="6"/>
      <c r="E14" s="6"/>
      <c r="F14" s="6">
        <v>45</v>
      </c>
      <c r="G14" s="39"/>
      <c r="H14" s="69">
        <f>1+2+2</f>
        <v>5</v>
      </c>
      <c r="I14" s="69">
        <f>2+3</f>
        <v>5</v>
      </c>
      <c r="J14" s="118"/>
    </row>
    <row r="15" spans="1:10" ht="12">
      <c r="A15" s="8"/>
      <c r="B15" s="16" t="s">
        <v>534</v>
      </c>
      <c r="C15" s="6" t="s">
        <v>533</v>
      </c>
      <c r="D15" s="6">
        <v>12</v>
      </c>
      <c r="E15" s="6">
        <v>13</v>
      </c>
      <c r="F15" s="6">
        <v>15</v>
      </c>
      <c r="G15" s="39"/>
      <c r="H15" s="92"/>
      <c r="I15" s="19"/>
      <c r="J15" s="41"/>
    </row>
    <row r="16" spans="1:10" ht="24">
      <c r="A16" s="29"/>
      <c r="B16" s="34" t="s">
        <v>539</v>
      </c>
      <c r="C16" s="15" t="s">
        <v>203</v>
      </c>
      <c r="D16" s="15">
        <v>12</v>
      </c>
      <c r="E16" s="15">
        <v>13</v>
      </c>
      <c r="F16" s="15">
        <v>8</v>
      </c>
      <c r="G16" s="65"/>
      <c r="H16" s="5"/>
      <c r="I16" s="108"/>
      <c r="J16" s="5"/>
    </row>
    <row r="17" spans="1:10" ht="12">
      <c r="A17" s="16" t="s">
        <v>468</v>
      </c>
      <c r="B17" s="16"/>
      <c r="C17" s="6"/>
      <c r="D17" s="6"/>
      <c r="E17" s="6"/>
      <c r="F17" s="6"/>
      <c r="G17" s="39"/>
      <c r="H17" s="52">
        <v>1</v>
      </c>
      <c r="I17" s="52">
        <v>1</v>
      </c>
      <c r="J17" s="52"/>
    </row>
    <row r="18" spans="1:10" ht="38.25" customHeight="1">
      <c r="A18" s="55" t="s">
        <v>204</v>
      </c>
      <c r="B18" s="34" t="s">
        <v>110</v>
      </c>
      <c r="C18" s="14" t="s">
        <v>205</v>
      </c>
      <c r="D18" s="14"/>
      <c r="E18" s="14"/>
      <c r="F18" s="14">
        <v>80</v>
      </c>
      <c r="G18" s="3"/>
      <c r="H18" s="66">
        <v>9</v>
      </c>
      <c r="I18" s="66">
        <v>32</v>
      </c>
      <c r="J18" s="66">
        <v>12</v>
      </c>
    </row>
    <row r="19" spans="1:10" ht="36">
      <c r="A19" s="55"/>
      <c r="B19" s="34" t="s">
        <v>111</v>
      </c>
      <c r="C19" s="14" t="s">
        <v>205</v>
      </c>
      <c r="D19" s="14">
        <v>5</v>
      </c>
      <c r="E19" s="14">
        <v>8</v>
      </c>
      <c r="F19" s="14">
        <v>5</v>
      </c>
      <c r="G19" s="3"/>
      <c r="H19" s="58"/>
      <c r="I19" s="58"/>
      <c r="J19" s="58"/>
    </row>
    <row r="20" spans="1:10" ht="22.5" customHeight="1">
      <c r="A20" s="55"/>
      <c r="B20" s="34" t="s">
        <v>469</v>
      </c>
      <c r="C20" s="14" t="s">
        <v>205</v>
      </c>
      <c r="D20" s="14">
        <v>10</v>
      </c>
      <c r="E20" s="14">
        <v>14</v>
      </c>
      <c r="F20" s="14">
        <v>120</v>
      </c>
      <c r="G20" s="3"/>
      <c r="H20" s="58"/>
      <c r="I20" s="58"/>
      <c r="J20" s="58"/>
    </row>
    <row r="21" spans="1:10" ht="25.5" customHeight="1">
      <c r="A21" s="56"/>
      <c r="B21" s="34" t="s">
        <v>470</v>
      </c>
      <c r="C21" s="14" t="s">
        <v>206</v>
      </c>
      <c r="D21" s="14"/>
      <c r="E21" s="14"/>
      <c r="F21" s="14">
        <v>100</v>
      </c>
      <c r="G21" s="12"/>
      <c r="H21" s="57"/>
      <c r="I21" s="57"/>
      <c r="J21" s="57"/>
    </row>
    <row r="22" spans="1:10" ht="12">
      <c r="A22" s="59" t="s">
        <v>471</v>
      </c>
      <c r="B22" s="1" t="s">
        <v>535</v>
      </c>
      <c r="C22" s="14" t="s">
        <v>536</v>
      </c>
      <c r="D22" s="14"/>
      <c r="E22" s="14"/>
      <c r="F22" s="14">
        <v>50</v>
      </c>
      <c r="G22" s="3"/>
      <c r="H22" s="66">
        <v>32</v>
      </c>
      <c r="I22" s="66">
        <v>34</v>
      </c>
      <c r="J22" s="66">
        <v>13</v>
      </c>
    </row>
    <row r="23" spans="1:10" ht="24">
      <c r="A23" s="55"/>
      <c r="B23" s="34" t="s">
        <v>537</v>
      </c>
      <c r="C23" s="14" t="s">
        <v>207</v>
      </c>
      <c r="D23" s="14">
        <v>10</v>
      </c>
      <c r="E23" s="14">
        <v>13</v>
      </c>
      <c r="F23" s="14">
        <v>70</v>
      </c>
      <c r="G23" s="3"/>
      <c r="H23" s="58"/>
      <c r="I23" s="58"/>
      <c r="J23" s="58"/>
    </row>
    <row r="24" spans="1:10" s="108" customFormat="1" ht="24">
      <c r="A24" s="8"/>
      <c r="B24" s="98" t="s">
        <v>132</v>
      </c>
      <c r="C24" s="15" t="s">
        <v>540</v>
      </c>
      <c r="D24" s="15">
        <v>4</v>
      </c>
      <c r="E24" s="15">
        <v>6</v>
      </c>
      <c r="F24" s="15">
        <v>10</v>
      </c>
      <c r="G24" s="61"/>
      <c r="H24" s="51"/>
      <c r="I24" s="51"/>
      <c r="J24" s="51"/>
    </row>
    <row r="25" spans="1:10" ht="24">
      <c r="A25" s="8"/>
      <c r="B25" s="56" t="s">
        <v>133</v>
      </c>
      <c r="C25" s="22" t="s">
        <v>540</v>
      </c>
      <c r="D25" s="22">
        <v>19</v>
      </c>
      <c r="E25" s="22">
        <v>36</v>
      </c>
      <c r="F25" s="22">
        <v>7</v>
      </c>
      <c r="G25" s="61"/>
      <c r="H25" s="116"/>
      <c r="I25" s="51"/>
      <c r="J25" s="111"/>
    </row>
    <row r="26" spans="1:10" ht="23.25" customHeight="1">
      <c r="A26" s="8"/>
      <c r="B26" s="34" t="s">
        <v>541</v>
      </c>
      <c r="C26" s="15" t="s">
        <v>208</v>
      </c>
      <c r="D26" s="15"/>
      <c r="E26" s="15"/>
      <c r="F26" s="15">
        <v>170</v>
      </c>
      <c r="G26" s="61"/>
      <c r="H26" s="51"/>
      <c r="I26" s="51"/>
      <c r="J26" s="51"/>
    </row>
    <row r="27" spans="1:10" ht="24">
      <c r="A27" s="8"/>
      <c r="B27" s="34" t="s">
        <v>134</v>
      </c>
      <c r="C27" s="15" t="s">
        <v>540</v>
      </c>
      <c r="D27" s="15"/>
      <c r="E27" s="15"/>
      <c r="F27" s="15">
        <v>50</v>
      </c>
      <c r="G27" s="61"/>
      <c r="H27" s="51"/>
      <c r="I27" s="51"/>
      <c r="J27" s="51"/>
    </row>
    <row r="28" spans="1:10" ht="12">
      <c r="A28" s="8"/>
      <c r="B28" s="59" t="s">
        <v>135</v>
      </c>
      <c r="C28" s="24" t="s">
        <v>209</v>
      </c>
      <c r="D28" s="24"/>
      <c r="E28" s="24"/>
      <c r="F28" s="24">
        <v>100</v>
      </c>
      <c r="G28" s="61"/>
      <c r="H28" s="51"/>
      <c r="I28" s="51"/>
      <c r="J28" s="51"/>
    </row>
    <row r="29" spans="1:10" ht="24">
      <c r="A29" s="5"/>
      <c r="B29" s="56" t="s">
        <v>112</v>
      </c>
      <c r="C29" s="22" t="s">
        <v>210</v>
      </c>
      <c r="D29" s="22"/>
      <c r="E29" s="22"/>
      <c r="F29" s="22">
        <v>400</v>
      </c>
      <c r="G29" s="61"/>
      <c r="H29" s="62"/>
      <c r="I29" s="62"/>
      <c r="J29" s="62"/>
    </row>
    <row r="30" spans="1:10" ht="24">
      <c r="A30" s="2" t="s">
        <v>551</v>
      </c>
      <c r="B30" s="34" t="s">
        <v>136</v>
      </c>
      <c r="C30" s="15" t="s">
        <v>540</v>
      </c>
      <c r="D30" s="15">
        <v>4</v>
      </c>
      <c r="E30" s="15">
        <v>6</v>
      </c>
      <c r="F30" s="15">
        <v>4</v>
      </c>
      <c r="G30" s="61"/>
      <c r="H30" s="51"/>
      <c r="I30" s="51"/>
      <c r="J30" s="51"/>
    </row>
    <row r="31" spans="1:10" ht="24">
      <c r="A31" s="5"/>
      <c r="B31" s="34" t="s">
        <v>495</v>
      </c>
      <c r="C31" s="15" t="s">
        <v>211</v>
      </c>
      <c r="D31" s="15">
        <v>4</v>
      </c>
      <c r="E31" s="15">
        <v>5</v>
      </c>
      <c r="F31" s="15">
        <v>4</v>
      </c>
      <c r="G31" s="61"/>
      <c r="H31" s="62"/>
      <c r="I31" s="62"/>
      <c r="J31" s="62"/>
    </row>
    <row r="32" spans="1:10" ht="24">
      <c r="A32" s="23" t="s">
        <v>212</v>
      </c>
      <c r="B32" s="34" t="s">
        <v>137</v>
      </c>
      <c r="C32" s="15" t="s">
        <v>213</v>
      </c>
      <c r="D32" s="15"/>
      <c r="E32" s="15"/>
      <c r="F32" s="15">
        <v>250</v>
      </c>
      <c r="G32" s="61"/>
      <c r="H32" s="51">
        <v>26</v>
      </c>
      <c r="I32" s="51">
        <v>39</v>
      </c>
      <c r="J32" s="51"/>
    </row>
    <row r="33" spans="1:10" ht="24">
      <c r="A33" s="29"/>
      <c r="B33" s="34" t="s">
        <v>138</v>
      </c>
      <c r="C33" s="15" t="s">
        <v>213</v>
      </c>
      <c r="D33" s="15"/>
      <c r="E33" s="15"/>
      <c r="F33" s="83">
        <v>120</v>
      </c>
      <c r="G33" s="22"/>
      <c r="H33" s="105"/>
      <c r="I33" s="62"/>
      <c r="J33" s="62"/>
    </row>
    <row r="34" spans="1:10" ht="24">
      <c r="A34" s="23" t="s">
        <v>214</v>
      </c>
      <c r="B34" s="34" t="s">
        <v>472</v>
      </c>
      <c r="C34" s="15" t="s">
        <v>124</v>
      </c>
      <c r="D34" s="15"/>
      <c r="E34" s="15"/>
      <c r="F34" s="15">
        <v>100</v>
      </c>
      <c r="G34" s="61"/>
      <c r="H34" s="51">
        <v>18</v>
      </c>
      <c r="I34" s="51">
        <v>36</v>
      </c>
      <c r="J34" s="51">
        <v>12</v>
      </c>
    </row>
    <row r="35" spans="1:10" ht="36">
      <c r="A35" s="23"/>
      <c r="B35" s="34" t="s">
        <v>542</v>
      </c>
      <c r="C35" s="15"/>
      <c r="D35" s="15"/>
      <c r="E35" s="15"/>
      <c r="F35" s="15">
        <v>250</v>
      </c>
      <c r="G35" s="61"/>
      <c r="H35" s="51"/>
      <c r="I35" s="51"/>
      <c r="J35" s="51"/>
    </row>
    <row r="36" spans="1:10" ht="47.25" customHeight="1">
      <c r="A36" s="23"/>
      <c r="B36" s="34" t="s">
        <v>543</v>
      </c>
      <c r="C36" s="14" t="s">
        <v>215</v>
      </c>
      <c r="D36" s="15">
        <v>34</v>
      </c>
      <c r="E36" s="15">
        <v>100</v>
      </c>
      <c r="F36" s="15">
        <v>140</v>
      </c>
      <c r="G36" s="61"/>
      <c r="H36" s="51"/>
      <c r="I36" s="51"/>
      <c r="J36" s="51"/>
    </row>
    <row r="37" spans="1:10" ht="24">
      <c r="A37" s="23"/>
      <c r="B37" s="34" t="s">
        <v>473</v>
      </c>
      <c r="C37" s="15" t="s">
        <v>124</v>
      </c>
      <c r="D37" s="15">
        <v>16</v>
      </c>
      <c r="E37" s="15">
        <v>16</v>
      </c>
      <c r="F37" s="15">
        <v>60</v>
      </c>
      <c r="G37" s="61"/>
      <c r="H37" s="51"/>
      <c r="I37" s="51"/>
      <c r="J37" s="51"/>
    </row>
    <row r="38" spans="1:10" ht="24">
      <c r="A38" s="23"/>
      <c r="B38" s="34" t="s">
        <v>475</v>
      </c>
      <c r="C38" s="15" t="s">
        <v>124</v>
      </c>
      <c r="D38" s="15">
        <v>21</v>
      </c>
      <c r="E38" s="15">
        <v>21</v>
      </c>
      <c r="F38" s="15">
        <v>80</v>
      </c>
      <c r="G38" s="61"/>
      <c r="H38" s="51"/>
      <c r="I38" s="51"/>
      <c r="J38" s="51"/>
    </row>
    <row r="39" spans="1:10" ht="24">
      <c r="A39" s="23"/>
      <c r="B39" s="34" t="s">
        <v>474</v>
      </c>
      <c r="C39" s="15" t="s">
        <v>216</v>
      </c>
      <c r="D39" s="15"/>
      <c r="E39" s="15"/>
      <c r="F39" s="15">
        <v>80</v>
      </c>
      <c r="G39" s="61"/>
      <c r="H39" s="51"/>
      <c r="I39" s="51"/>
      <c r="J39" s="51"/>
    </row>
    <row r="40" spans="1:10" ht="24">
      <c r="A40" s="112"/>
      <c r="B40" s="114" t="s">
        <v>547</v>
      </c>
      <c r="C40" s="24" t="s">
        <v>124</v>
      </c>
      <c r="D40" s="61"/>
      <c r="E40" s="24"/>
      <c r="F40" s="115">
        <v>90</v>
      </c>
      <c r="G40" s="61"/>
      <c r="H40" s="51"/>
      <c r="I40" s="51"/>
      <c r="J40" s="51"/>
    </row>
    <row r="41" spans="1:10" ht="12">
      <c r="A41" s="23"/>
      <c r="B41" s="55"/>
      <c r="C41" s="110" t="s">
        <v>217</v>
      </c>
      <c r="D41" s="21"/>
      <c r="E41" s="61"/>
      <c r="F41" s="21"/>
      <c r="G41" s="61"/>
      <c r="H41" s="51"/>
      <c r="I41" s="51"/>
      <c r="J41" s="51"/>
    </row>
    <row r="42" spans="1:10" ht="12">
      <c r="A42" s="112"/>
      <c r="B42" s="113"/>
      <c r="C42" s="110" t="s">
        <v>125</v>
      </c>
      <c r="D42" s="21"/>
      <c r="E42" s="61"/>
      <c r="F42" s="21"/>
      <c r="G42" s="61"/>
      <c r="H42" s="51"/>
      <c r="I42" s="51"/>
      <c r="J42" s="51"/>
    </row>
    <row r="43" spans="1:10" ht="12">
      <c r="A43" s="29"/>
      <c r="B43" s="56"/>
      <c r="C43" s="22" t="s">
        <v>218</v>
      </c>
      <c r="D43" s="22"/>
      <c r="E43" s="22"/>
      <c r="F43" s="22"/>
      <c r="G43" s="61"/>
      <c r="H43" s="62"/>
      <c r="I43" s="62"/>
      <c r="J43" s="62"/>
    </row>
    <row r="44" spans="1:10" ht="24">
      <c r="A44" s="26" t="s">
        <v>550</v>
      </c>
      <c r="B44" s="34" t="s">
        <v>113</v>
      </c>
      <c r="C44" s="15" t="s">
        <v>215</v>
      </c>
      <c r="D44" s="15">
        <v>5</v>
      </c>
      <c r="E44" s="15">
        <v>10</v>
      </c>
      <c r="F44" s="15">
        <v>3</v>
      </c>
      <c r="G44" s="61"/>
      <c r="H44" s="51"/>
      <c r="I44" s="51"/>
      <c r="J44" s="51"/>
    </row>
    <row r="45" spans="1:10" ht="36">
      <c r="A45" s="23"/>
      <c r="B45" s="34" t="s">
        <v>476</v>
      </c>
      <c r="C45" s="15" t="s">
        <v>124</v>
      </c>
      <c r="D45" s="15">
        <v>10</v>
      </c>
      <c r="E45" s="15">
        <v>10</v>
      </c>
      <c r="F45" s="15">
        <v>60</v>
      </c>
      <c r="G45" s="61"/>
      <c r="H45" s="51"/>
      <c r="I45" s="51"/>
      <c r="J45" s="51"/>
    </row>
    <row r="46" spans="1:10" ht="24">
      <c r="A46" s="23"/>
      <c r="B46" s="34" t="s">
        <v>477</v>
      </c>
      <c r="C46" s="15" t="s">
        <v>125</v>
      </c>
      <c r="D46" s="15"/>
      <c r="E46" s="15"/>
      <c r="F46" s="15">
        <v>100</v>
      </c>
      <c r="G46" s="61"/>
      <c r="H46" s="51"/>
      <c r="I46" s="51"/>
      <c r="J46" s="51"/>
    </row>
    <row r="47" spans="1:10" ht="24">
      <c r="A47" s="23"/>
      <c r="B47" s="34" t="s">
        <v>544</v>
      </c>
      <c r="C47" s="15" t="s">
        <v>215</v>
      </c>
      <c r="D47" s="15">
        <v>16</v>
      </c>
      <c r="E47" s="15">
        <v>15</v>
      </c>
      <c r="F47" s="15">
        <v>4</v>
      </c>
      <c r="G47" s="61"/>
      <c r="H47" s="51"/>
      <c r="I47" s="51"/>
      <c r="J47" s="51"/>
    </row>
    <row r="48" spans="1:10" ht="24">
      <c r="A48" s="29"/>
      <c r="B48" s="34" t="s">
        <v>545</v>
      </c>
      <c r="C48" s="15" t="s">
        <v>215</v>
      </c>
      <c r="D48" s="15">
        <v>18</v>
      </c>
      <c r="E48" s="15">
        <v>19</v>
      </c>
      <c r="F48" s="83">
        <v>4</v>
      </c>
      <c r="G48" s="22"/>
      <c r="H48" s="105"/>
      <c r="I48" s="62"/>
      <c r="J48" s="62"/>
    </row>
    <row r="49" spans="1:10" ht="12">
      <c r="A49" s="23" t="s">
        <v>219</v>
      </c>
      <c r="B49" s="34" t="s">
        <v>139</v>
      </c>
      <c r="C49" s="15" t="s">
        <v>126</v>
      </c>
      <c r="D49" s="15"/>
      <c r="E49" s="15"/>
      <c r="F49" s="15">
        <v>60</v>
      </c>
      <c r="G49" s="61"/>
      <c r="H49" s="51">
        <v>13</v>
      </c>
      <c r="I49" s="51">
        <v>38</v>
      </c>
      <c r="J49" s="51">
        <v>7</v>
      </c>
    </row>
    <row r="50" spans="1:10" ht="24">
      <c r="A50" s="23"/>
      <c r="B50" s="34" t="s">
        <v>546</v>
      </c>
      <c r="C50" s="15" t="s">
        <v>126</v>
      </c>
      <c r="D50" s="15">
        <v>6</v>
      </c>
      <c r="E50" s="15">
        <v>10</v>
      </c>
      <c r="F50" s="15">
        <v>2</v>
      </c>
      <c r="G50" s="61"/>
      <c r="H50" s="51"/>
      <c r="I50" s="51"/>
      <c r="J50" s="51"/>
    </row>
    <row r="51" spans="1:10" ht="12">
      <c r="A51" s="23"/>
      <c r="B51" s="34" t="s">
        <v>140</v>
      </c>
      <c r="C51" s="15" t="s">
        <v>126</v>
      </c>
      <c r="D51" s="15"/>
      <c r="E51" s="15"/>
      <c r="F51" s="15">
        <v>150</v>
      </c>
      <c r="G51" s="61"/>
      <c r="H51" s="51"/>
      <c r="I51" s="51"/>
      <c r="J51" s="51"/>
    </row>
    <row r="52" spans="1:10" ht="12">
      <c r="A52" s="23"/>
      <c r="B52" s="34" t="s">
        <v>114</v>
      </c>
      <c r="C52" s="15" t="s">
        <v>126</v>
      </c>
      <c r="D52" s="15"/>
      <c r="E52" s="15"/>
      <c r="F52" s="15">
        <v>100</v>
      </c>
      <c r="G52" s="61"/>
      <c r="H52" s="51"/>
      <c r="I52" s="51"/>
      <c r="J52" s="51"/>
    </row>
    <row r="53" spans="1:10" ht="24.75" customHeight="1">
      <c r="A53" s="29"/>
      <c r="B53" s="34" t="s">
        <v>141</v>
      </c>
      <c r="C53" s="15" t="s">
        <v>126</v>
      </c>
      <c r="D53" s="15"/>
      <c r="E53" s="15"/>
      <c r="F53" s="15">
        <v>80</v>
      </c>
      <c r="G53" s="61"/>
      <c r="H53" s="62"/>
      <c r="I53" s="62"/>
      <c r="J53" s="62"/>
    </row>
    <row r="54" spans="1:10" ht="12">
      <c r="A54" s="60" t="s">
        <v>220</v>
      </c>
      <c r="B54" s="34" t="s">
        <v>548</v>
      </c>
      <c r="C54" s="15" t="s">
        <v>127</v>
      </c>
      <c r="D54" s="15"/>
      <c r="E54" s="15"/>
      <c r="F54" s="15">
        <v>100</v>
      </c>
      <c r="G54" s="61"/>
      <c r="H54" s="69">
        <v>29</v>
      </c>
      <c r="I54" s="69">
        <v>35</v>
      </c>
      <c r="J54" s="69"/>
    </row>
    <row r="55" spans="1:10" ht="12">
      <c r="A55" s="60"/>
      <c r="B55" s="34" t="s">
        <v>115</v>
      </c>
      <c r="C55" s="15" t="s">
        <v>127</v>
      </c>
      <c r="D55" s="15"/>
      <c r="E55" s="15"/>
      <c r="F55" s="15">
        <v>70</v>
      </c>
      <c r="G55" s="61"/>
      <c r="H55" s="51"/>
      <c r="I55" s="51"/>
      <c r="J55" s="51"/>
    </row>
    <row r="56" spans="1:10" ht="24">
      <c r="A56" s="23"/>
      <c r="B56" s="34" t="s">
        <v>116</v>
      </c>
      <c r="C56" s="15" t="s">
        <v>127</v>
      </c>
      <c r="D56" s="15">
        <v>19</v>
      </c>
      <c r="E56" s="15">
        <v>18</v>
      </c>
      <c r="F56" s="15">
        <v>90</v>
      </c>
      <c r="G56" s="61"/>
      <c r="H56" s="51"/>
      <c r="I56" s="51"/>
      <c r="J56" s="51"/>
    </row>
    <row r="57" spans="1:10" ht="24">
      <c r="A57" s="23"/>
      <c r="B57" s="34" t="s">
        <v>549</v>
      </c>
      <c r="C57" s="15" t="s">
        <v>127</v>
      </c>
      <c r="D57" s="15"/>
      <c r="E57" s="15"/>
      <c r="F57" s="15">
        <v>70</v>
      </c>
      <c r="G57" s="61"/>
      <c r="H57" s="51"/>
      <c r="I57" s="51"/>
      <c r="J57" s="51"/>
    </row>
    <row r="58" spans="1:10" ht="24">
      <c r="A58" s="23"/>
      <c r="B58" s="34" t="s">
        <v>117</v>
      </c>
      <c r="C58" s="15" t="s">
        <v>127</v>
      </c>
      <c r="D58" s="15"/>
      <c r="E58" s="15"/>
      <c r="F58" s="15">
        <v>70</v>
      </c>
      <c r="G58" s="61"/>
      <c r="H58" s="51"/>
      <c r="I58" s="51"/>
      <c r="J58" s="51"/>
    </row>
    <row r="59" spans="1:10" ht="24">
      <c r="A59" s="23"/>
      <c r="B59" s="34" t="s">
        <v>478</v>
      </c>
      <c r="C59" s="15" t="s">
        <v>127</v>
      </c>
      <c r="D59" s="15">
        <v>19</v>
      </c>
      <c r="E59" s="15">
        <v>39</v>
      </c>
      <c r="F59" s="15">
        <v>120</v>
      </c>
      <c r="G59" s="61"/>
      <c r="H59" s="62"/>
      <c r="I59" s="22"/>
      <c r="J59" s="22"/>
    </row>
    <row r="60" spans="1:10" ht="12" customHeight="1">
      <c r="A60" s="20" t="s">
        <v>221</v>
      </c>
      <c r="B60" s="34"/>
      <c r="C60" s="15"/>
      <c r="D60" s="15"/>
      <c r="E60" s="15"/>
      <c r="F60" s="15"/>
      <c r="G60" s="61"/>
      <c r="H60" s="63"/>
      <c r="I60" s="63">
        <v>1</v>
      </c>
      <c r="J60" s="63">
        <v>8</v>
      </c>
    </row>
    <row r="61" spans="1:10" ht="24">
      <c r="A61" s="26" t="s">
        <v>223</v>
      </c>
      <c r="B61" s="34" t="s">
        <v>0</v>
      </c>
      <c r="C61" s="15" t="s">
        <v>224</v>
      </c>
      <c r="D61" s="15"/>
      <c r="E61" s="15"/>
      <c r="F61" s="15">
        <v>150</v>
      </c>
      <c r="G61" s="61"/>
      <c r="H61" s="51">
        <v>12</v>
      </c>
      <c r="I61" s="51">
        <v>33</v>
      </c>
      <c r="J61" s="51">
        <v>10</v>
      </c>
    </row>
    <row r="62" spans="1:10" ht="24">
      <c r="A62" s="23"/>
      <c r="B62" s="34" t="s">
        <v>1</v>
      </c>
      <c r="C62" s="15" t="s">
        <v>224</v>
      </c>
      <c r="D62" s="15"/>
      <c r="E62" s="15"/>
      <c r="F62" s="15">
        <v>60</v>
      </c>
      <c r="G62" s="61"/>
      <c r="H62" s="51"/>
      <c r="I62" s="51"/>
      <c r="J62" s="51"/>
    </row>
    <row r="63" spans="1:10" ht="24">
      <c r="A63" s="23"/>
      <c r="B63" s="34" t="s">
        <v>2</v>
      </c>
      <c r="C63" s="15" t="s">
        <v>225</v>
      </c>
      <c r="D63" s="15"/>
      <c r="E63" s="15"/>
      <c r="F63" s="15">
        <v>120</v>
      </c>
      <c r="G63" s="61"/>
      <c r="H63" s="51"/>
      <c r="I63" s="51"/>
      <c r="J63" s="51"/>
    </row>
    <row r="64" spans="1:10" ht="24" customHeight="1">
      <c r="A64" s="23"/>
      <c r="B64" s="34" t="s">
        <v>118</v>
      </c>
      <c r="C64" s="15" t="s">
        <v>224</v>
      </c>
      <c r="D64" s="15"/>
      <c r="E64" s="15"/>
      <c r="F64" s="15">
        <v>100</v>
      </c>
      <c r="G64" s="61"/>
      <c r="H64" s="51"/>
      <c r="I64" s="51"/>
      <c r="J64" s="51"/>
    </row>
    <row r="65" spans="1:10" ht="24" customHeight="1">
      <c r="A65" s="29"/>
      <c r="B65" s="34" t="s">
        <v>3</v>
      </c>
      <c r="C65" s="15" t="s">
        <v>224</v>
      </c>
      <c r="D65" s="15"/>
      <c r="E65" s="15"/>
      <c r="F65" s="15">
        <v>150</v>
      </c>
      <c r="G65" s="61"/>
      <c r="H65" s="51"/>
      <c r="I65" s="51"/>
      <c r="J65" s="51"/>
    </row>
    <row r="66" spans="1:10" ht="12">
      <c r="A66" s="8" t="s">
        <v>226</v>
      </c>
      <c r="B66" s="34" t="s">
        <v>140</v>
      </c>
      <c r="C66" s="15" t="s">
        <v>227</v>
      </c>
      <c r="D66" s="15"/>
      <c r="E66" s="15"/>
      <c r="F66" s="15">
        <v>80</v>
      </c>
      <c r="G66" s="61"/>
      <c r="H66" s="19">
        <v>10</v>
      </c>
      <c r="I66" s="19">
        <v>34</v>
      </c>
      <c r="J66" s="19">
        <v>2</v>
      </c>
    </row>
    <row r="67" spans="1:10" ht="36">
      <c r="A67" s="23"/>
      <c r="B67" s="34" t="s">
        <v>496</v>
      </c>
      <c r="C67" s="15" t="s">
        <v>227</v>
      </c>
      <c r="D67" s="15">
        <v>6</v>
      </c>
      <c r="E67" s="15">
        <v>12</v>
      </c>
      <c r="F67" s="15">
        <v>40</v>
      </c>
      <c r="G67" s="61"/>
      <c r="H67" s="51"/>
      <c r="I67" s="51"/>
      <c r="J67" s="51"/>
    </row>
    <row r="68" spans="1:10" ht="24">
      <c r="A68" s="5"/>
      <c r="B68" s="34" t="s">
        <v>4</v>
      </c>
      <c r="C68" s="15" t="s">
        <v>227</v>
      </c>
      <c r="D68" s="15">
        <v>6</v>
      </c>
      <c r="E68" s="15">
        <v>5</v>
      </c>
      <c r="F68" s="15">
        <v>68</v>
      </c>
      <c r="G68" s="61"/>
      <c r="H68" s="62"/>
      <c r="I68" s="62"/>
      <c r="J68" s="62"/>
    </row>
    <row r="69" spans="1:10" ht="12">
      <c r="A69" s="20" t="s">
        <v>481</v>
      </c>
      <c r="B69" s="34"/>
      <c r="C69" s="15"/>
      <c r="D69" s="15"/>
      <c r="E69" s="15"/>
      <c r="F69" s="15"/>
      <c r="G69" s="61"/>
      <c r="H69" s="63">
        <v>1</v>
      </c>
      <c r="I69" s="63">
        <v>2</v>
      </c>
      <c r="J69" s="63">
        <v>8</v>
      </c>
    </row>
    <row r="70" spans="1:10" ht="36">
      <c r="A70" s="23" t="s">
        <v>228</v>
      </c>
      <c r="B70" s="34" t="s">
        <v>5</v>
      </c>
      <c r="C70" s="15" t="s">
        <v>228</v>
      </c>
      <c r="D70" s="15">
        <v>6</v>
      </c>
      <c r="E70" s="15">
        <v>15</v>
      </c>
      <c r="F70" s="15">
        <v>70</v>
      </c>
      <c r="G70" s="61"/>
      <c r="H70" s="69">
        <v>8</v>
      </c>
      <c r="I70" s="69">
        <v>34</v>
      </c>
      <c r="J70" s="69">
        <v>5</v>
      </c>
    </row>
    <row r="71" spans="1:10" ht="24" customHeight="1">
      <c r="A71" s="23"/>
      <c r="B71" s="34" t="s">
        <v>497</v>
      </c>
      <c r="C71" s="15" t="s">
        <v>229</v>
      </c>
      <c r="D71" s="15">
        <v>6</v>
      </c>
      <c r="E71" s="15">
        <v>24</v>
      </c>
      <c r="F71" s="15">
        <v>40</v>
      </c>
      <c r="G71" s="61"/>
      <c r="H71" s="62"/>
      <c r="I71" s="62"/>
      <c r="J71" s="62"/>
    </row>
    <row r="72" spans="1:10" ht="12">
      <c r="A72" s="20" t="s">
        <v>119</v>
      </c>
      <c r="C72" s="15"/>
      <c r="D72" s="15"/>
      <c r="E72" s="15"/>
      <c r="F72" s="15"/>
      <c r="G72" s="61"/>
      <c r="H72" s="62"/>
      <c r="I72" s="62">
        <v>4</v>
      </c>
      <c r="J72" s="62">
        <v>8</v>
      </c>
    </row>
    <row r="73" spans="1:10" ht="12">
      <c r="A73" s="29" t="s">
        <v>482</v>
      </c>
      <c r="B73" s="34"/>
      <c r="C73" s="15"/>
      <c r="D73" s="15"/>
      <c r="E73" s="15"/>
      <c r="F73" s="15"/>
      <c r="G73" s="61"/>
      <c r="H73" s="63">
        <v>8</v>
      </c>
      <c r="I73" s="63">
        <v>2</v>
      </c>
      <c r="J73" s="6">
        <v>3</v>
      </c>
    </row>
    <row r="74" spans="1:10" ht="24">
      <c r="A74" s="20" t="s">
        <v>230</v>
      </c>
      <c r="B74" s="34" t="s">
        <v>483</v>
      </c>
      <c r="C74" s="14" t="s">
        <v>21</v>
      </c>
      <c r="D74" s="15"/>
      <c r="E74" s="15"/>
      <c r="F74" s="15">
        <v>70</v>
      </c>
      <c r="G74" s="61"/>
      <c r="H74" s="62">
        <v>5</v>
      </c>
      <c r="I74" s="62">
        <v>33</v>
      </c>
      <c r="J74" s="62">
        <v>5</v>
      </c>
    </row>
    <row r="75" spans="1:10" ht="24.75" customHeight="1">
      <c r="A75" s="26" t="s">
        <v>231</v>
      </c>
      <c r="B75" s="34" t="s">
        <v>9</v>
      </c>
      <c r="C75" s="15" t="s">
        <v>232</v>
      </c>
      <c r="D75" s="15">
        <v>5</v>
      </c>
      <c r="E75" s="15">
        <v>5</v>
      </c>
      <c r="F75" s="15">
        <v>55</v>
      </c>
      <c r="G75" s="61"/>
      <c r="H75" s="51">
        <v>5</v>
      </c>
      <c r="I75" s="51">
        <v>7</v>
      </c>
      <c r="J75" s="51">
        <v>16</v>
      </c>
    </row>
    <row r="76" spans="1:10" ht="12">
      <c r="A76" s="60"/>
      <c r="B76" s="34" t="s">
        <v>10</v>
      </c>
      <c r="C76" s="15" t="s">
        <v>232</v>
      </c>
      <c r="D76" s="15"/>
      <c r="E76" s="15"/>
      <c r="F76" s="15">
        <v>25</v>
      </c>
      <c r="G76" s="61"/>
      <c r="H76" s="51"/>
      <c r="I76" s="51"/>
      <c r="J76" s="51"/>
    </row>
    <row r="77" spans="1:10" ht="26.25" customHeight="1">
      <c r="A77" s="5"/>
      <c r="B77" s="34" t="s">
        <v>15</v>
      </c>
      <c r="C77" s="15" t="s">
        <v>232</v>
      </c>
      <c r="D77" s="15"/>
      <c r="E77" s="15"/>
      <c r="F77" s="15">
        <v>25</v>
      </c>
      <c r="G77" s="22"/>
      <c r="H77" s="62"/>
      <c r="I77" s="62"/>
      <c r="J77" s="62"/>
    </row>
    <row r="78" spans="1:10" ht="24">
      <c r="A78" s="26" t="s">
        <v>128</v>
      </c>
      <c r="B78" s="34" t="s">
        <v>143</v>
      </c>
      <c r="C78" s="15" t="s">
        <v>233</v>
      </c>
      <c r="D78" s="15"/>
      <c r="E78" s="15"/>
      <c r="F78" s="83">
        <v>65</v>
      </c>
      <c r="G78" s="21"/>
      <c r="H78" s="111">
        <v>30</v>
      </c>
      <c r="I78" s="51">
        <v>39</v>
      </c>
      <c r="J78" s="51"/>
    </row>
    <row r="79" spans="1:10" ht="24">
      <c r="A79" s="23"/>
      <c r="B79" s="34" t="s">
        <v>144</v>
      </c>
      <c r="C79" s="15" t="s">
        <v>128</v>
      </c>
      <c r="D79" s="15"/>
      <c r="E79" s="15"/>
      <c r="F79" s="15">
        <v>70</v>
      </c>
      <c r="G79" s="61"/>
      <c r="H79" s="116"/>
      <c r="I79" s="51"/>
      <c r="J79" s="111"/>
    </row>
    <row r="80" spans="1:10" ht="24">
      <c r="A80" s="23"/>
      <c r="B80" s="56" t="s">
        <v>120</v>
      </c>
      <c r="C80" s="22" t="s">
        <v>128</v>
      </c>
      <c r="D80" s="22"/>
      <c r="E80" s="22"/>
      <c r="F80" s="64">
        <v>113</v>
      </c>
      <c r="G80" s="21"/>
      <c r="H80" s="111"/>
      <c r="I80" s="51"/>
      <c r="J80" s="51"/>
    </row>
    <row r="81" spans="1:10" ht="24">
      <c r="A81" s="23"/>
      <c r="B81" s="34" t="s">
        <v>145</v>
      </c>
      <c r="C81" s="15" t="s">
        <v>128</v>
      </c>
      <c r="D81" s="15"/>
      <c r="E81" s="15"/>
      <c r="F81" s="15">
        <v>70</v>
      </c>
      <c r="G81" s="61"/>
      <c r="H81" s="51"/>
      <c r="I81" s="51"/>
      <c r="J81" s="51"/>
    </row>
    <row r="82" spans="1:10" ht="24">
      <c r="A82" s="23"/>
      <c r="B82" s="34" t="s">
        <v>121</v>
      </c>
      <c r="C82" s="15" t="s">
        <v>128</v>
      </c>
      <c r="D82" s="15"/>
      <c r="E82" s="15"/>
      <c r="F82" s="15">
        <v>13</v>
      </c>
      <c r="G82" s="61"/>
      <c r="H82" s="51"/>
      <c r="I82" s="51"/>
      <c r="J82" s="51"/>
    </row>
    <row r="83" spans="1:10" ht="24">
      <c r="A83" s="23"/>
      <c r="B83" s="34" t="s">
        <v>122</v>
      </c>
      <c r="C83" s="15" t="s">
        <v>128</v>
      </c>
      <c r="D83" s="15"/>
      <c r="E83" s="15"/>
      <c r="F83" s="15">
        <v>80</v>
      </c>
      <c r="G83" s="61"/>
      <c r="H83" s="51"/>
      <c r="I83" s="51"/>
      <c r="J83" s="51"/>
    </row>
    <row r="84" spans="1:10" ht="24">
      <c r="A84" s="29"/>
      <c r="B84" s="34" t="s">
        <v>123</v>
      </c>
      <c r="C84" s="15" t="s">
        <v>128</v>
      </c>
      <c r="D84" s="15"/>
      <c r="E84" s="15"/>
      <c r="F84" s="15">
        <v>130</v>
      </c>
      <c r="G84" s="61"/>
      <c r="H84" s="51"/>
      <c r="I84" s="51"/>
      <c r="J84" s="51"/>
    </row>
    <row r="85" spans="1:10" ht="24">
      <c r="A85" s="23" t="s">
        <v>234</v>
      </c>
      <c r="B85" s="34" t="s">
        <v>142</v>
      </c>
      <c r="C85" s="15" t="s">
        <v>235</v>
      </c>
      <c r="D85" s="15"/>
      <c r="E85" s="15"/>
      <c r="F85" s="15">
        <v>80</v>
      </c>
      <c r="G85" s="61"/>
      <c r="H85" s="69">
        <v>11</v>
      </c>
      <c r="I85" s="69">
        <v>32</v>
      </c>
      <c r="J85" s="69"/>
    </row>
    <row r="86" spans="1:10" ht="24">
      <c r="A86" s="23"/>
      <c r="B86" s="34" t="s">
        <v>146</v>
      </c>
      <c r="C86" s="15" t="s">
        <v>235</v>
      </c>
      <c r="D86" s="15"/>
      <c r="E86" s="15"/>
      <c r="F86" s="15">
        <v>50</v>
      </c>
      <c r="G86" s="61"/>
      <c r="H86" s="116"/>
      <c r="I86" s="51"/>
      <c r="J86" s="111"/>
    </row>
    <row r="87" spans="1:10" ht="24">
      <c r="A87" s="29"/>
      <c r="B87" s="34" t="s">
        <v>361</v>
      </c>
      <c r="C87" s="15" t="s">
        <v>235</v>
      </c>
      <c r="D87" s="15"/>
      <c r="E87" s="15"/>
      <c r="F87" s="15">
        <v>80</v>
      </c>
      <c r="G87" s="61"/>
      <c r="H87" s="51"/>
      <c r="I87" s="51"/>
      <c r="J87" s="51"/>
    </row>
    <row r="88" spans="1:10" ht="24">
      <c r="A88" s="20" t="s">
        <v>129</v>
      </c>
      <c r="B88" s="34" t="s">
        <v>147</v>
      </c>
      <c r="C88" s="15" t="s">
        <v>129</v>
      </c>
      <c r="D88" s="15"/>
      <c r="E88" s="15"/>
      <c r="F88" s="15">
        <v>75</v>
      </c>
      <c r="G88" s="61"/>
      <c r="H88" s="63">
        <v>16</v>
      </c>
      <c r="I88" s="63">
        <v>36</v>
      </c>
      <c r="J88" s="63">
        <v>5</v>
      </c>
    </row>
    <row r="89" spans="1:10" ht="12">
      <c r="A89" s="26" t="s">
        <v>236</v>
      </c>
      <c r="B89" s="34" t="s">
        <v>148</v>
      </c>
      <c r="C89" s="15" t="s">
        <v>130</v>
      </c>
      <c r="D89" s="15"/>
      <c r="E89" s="15"/>
      <c r="F89" s="15">
        <v>60</v>
      </c>
      <c r="G89" s="61"/>
      <c r="H89" s="69">
        <v>9</v>
      </c>
      <c r="I89" s="69">
        <v>36</v>
      </c>
      <c r="J89" s="69">
        <v>13</v>
      </c>
    </row>
    <row r="90" spans="1:11" ht="24">
      <c r="A90" s="23"/>
      <c r="B90" s="34" t="s">
        <v>149</v>
      </c>
      <c r="C90" s="15" t="s">
        <v>130</v>
      </c>
      <c r="D90" s="15"/>
      <c r="E90" s="15"/>
      <c r="F90" s="83">
        <v>42</v>
      </c>
      <c r="G90" s="110"/>
      <c r="H90" s="116"/>
      <c r="I90" s="116"/>
      <c r="J90" s="116"/>
      <c r="K90" s="117"/>
    </row>
    <row r="91" spans="1:10" ht="24">
      <c r="A91" s="5"/>
      <c r="B91" s="34" t="s">
        <v>150</v>
      </c>
      <c r="C91" s="15" t="s">
        <v>130</v>
      </c>
      <c r="D91" s="15">
        <v>4</v>
      </c>
      <c r="E91" s="15">
        <v>6</v>
      </c>
      <c r="F91" s="15">
        <v>20</v>
      </c>
      <c r="G91" s="22"/>
      <c r="H91" s="62"/>
      <c r="I91" s="62"/>
      <c r="J91" s="62"/>
    </row>
    <row r="92" spans="1:10" ht="24">
      <c r="A92" s="23" t="s">
        <v>131</v>
      </c>
      <c r="B92" s="34" t="s">
        <v>151</v>
      </c>
      <c r="C92" s="15" t="s">
        <v>237</v>
      </c>
      <c r="D92" s="15">
        <v>19</v>
      </c>
      <c r="E92" s="15">
        <v>38</v>
      </c>
      <c r="F92" s="15">
        <v>6</v>
      </c>
      <c r="G92" s="61"/>
      <c r="H92" s="51">
        <v>26</v>
      </c>
      <c r="I92" s="51">
        <v>40</v>
      </c>
      <c r="J92" s="51">
        <v>8</v>
      </c>
    </row>
    <row r="93" spans="1:10" ht="24">
      <c r="A93" s="23"/>
      <c r="B93" s="34" t="s">
        <v>152</v>
      </c>
      <c r="C93" s="15" t="s">
        <v>237</v>
      </c>
      <c r="D93" s="15">
        <v>19</v>
      </c>
      <c r="E93" s="15">
        <v>36</v>
      </c>
      <c r="F93" s="15">
        <v>450</v>
      </c>
      <c r="G93" s="61"/>
      <c r="H93" s="51"/>
      <c r="I93" s="51"/>
      <c r="J93" s="51"/>
    </row>
    <row r="94" spans="1:10" ht="12">
      <c r="A94" s="23"/>
      <c r="B94" s="34" t="s">
        <v>153</v>
      </c>
      <c r="C94" s="15" t="s">
        <v>237</v>
      </c>
      <c r="D94" s="15"/>
      <c r="E94" s="15"/>
      <c r="F94" s="15">
        <v>150</v>
      </c>
      <c r="G94" s="61"/>
      <c r="H94" s="51"/>
      <c r="I94" s="51"/>
      <c r="J94" s="51"/>
    </row>
    <row r="95" spans="1:10" ht="24.75" customHeight="1">
      <c r="A95" s="23"/>
      <c r="B95" s="34" t="s">
        <v>154</v>
      </c>
      <c r="C95" s="15" t="s">
        <v>237</v>
      </c>
      <c r="D95" s="15"/>
      <c r="E95" s="15"/>
      <c r="F95" s="15">
        <v>100</v>
      </c>
      <c r="G95" s="61"/>
      <c r="H95" s="51"/>
      <c r="I95" s="51"/>
      <c r="J95" s="51"/>
    </row>
    <row r="96" spans="1:10" ht="12">
      <c r="A96" s="23"/>
      <c r="B96" s="34" t="s">
        <v>155</v>
      </c>
      <c r="C96" s="15" t="s">
        <v>237</v>
      </c>
      <c r="D96" s="15"/>
      <c r="E96" s="15"/>
      <c r="F96" s="15">
        <v>300</v>
      </c>
      <c r="G96" s="61"/>
      <c r="H96" s="51"/>
      <c r="I96" s="51"/>
      <c r="J96" s="51"/>
    </row>
    <row r="97" spans="1:10" ht="11.25" customHeight="1">
      <c r="A97" s="8"/>
      <c r="B97" s="34" t="s">
        <v>156</v>
      </c>
      <c r="C97" s="15" t="s">
        <v>237</v>
      </c>
      <c r="D97" s="15"/>
      <c r="E97" s="15"/>
      <c r="F97" s="15">
        <v>150</v>
      </c>
      <c r="G97" s="61"/>
      <c r="H97" s="62"/>
      <c r="I97" s="62"/>
      <c r="J97" s="62"/>
    </row>
    <row r="98" spans="1:10" ht="48">
      <c r="A98" s="20" t="s">
        <v>479</v>
      </c>
      <c r="B98" s="34" t="s">
        <v>480</v>
      </c>
      <c r="C98" s="15" t="s">
        <v>222</v>
      </c>
      <c r="D98" s="15">
        <v>19</v>
      </c>
      <c r="E98" s="15">
        <v>38</v>
      </c>
      <c r="F98" s="15">
        <v>100</v>
      </c>
      <c r="G98" s="22"/>
      <c r="H98" s="63">
        <v>7</v>
      </c>
      <c r="I98" s="63">
        <v>32</v>
      </c>
      <c r="J98" s="63"/>
    </row>
    <row r="99" spans="1:10" ht="12">
      <c r="A99" s="34" t="s">
        <v>498</v>
      </c>
      <c r="B99" s="34"/>
      <c r="C99" s="15"/>
      <c r="D99" s="15"/>
      <c r="E99" s="15"/>
      <c r="F99" s="15"/>
      <c r="G99" s="61"/>
      <c r="H99" s="63"/>
      <c r="I99" s="63">
        <v>2</v>
      </c>
      <c r="J99" s="63">
        <v>7</v>
      </c>
    </row>
    <row r="100" spans="1:10" ht="24">
      <c r="A100" s="23" t="s">
        <v>11</v>
      </c>
      <c r="B100" s="34" t="s">
        <v>12</v>
      </c>
      <c r="C100" s="15" t="s">
        <v>238</v>
      </c>
      <c r="D100" s="15">
        <v>11</v>
      </c>
      <c r="E100" s="15">
        <v>11</v>
      </c>
      <c r="F100" s="15">
        <v>7</v>
      </c>
      <c r="G100" s="61"/>
      <c r="H100" s="63">
        <v>2</v>
      </c>
      <c r="I100" s="63">
        <v>3</v>
      </c>
      <c r="J100" s="63">
        <v>7</v>
      </c>
    </row>
    <row r="101" spans="1:10" ht="24">
      <c r="A101" s="34" t="s">
        <v>13</v>
      </c>
      <c r="B101" s="34"/>
      <c r="C101" s="15"/>
      <c r="D101" s="15"/>
      <c r="E101" s="15"/>
      <c r="F101" s="15"/>
      <c r="G101" s="61"/>
      <c r="H101" s="62"/>
      <c r="I101" s="63">
        <v>2</v>
      </c>
      <c r="J101" s="63">
        <v>8</v>
      </c>
    </row>
    <row r="102" spans="1:10" ht="12">
      <c r="A102" s="20" t="s">
        <v>239</v>
      </c>
      <c r="B102" s="34"/>
      <c r="C102" s="15"/>
      <c r="D102" s="15"/>
      <c r="E102" s="15"/>
      <c r="F102" s="15"/>
      <c r="G102" s="61"/>
      <c r="H102" s="63">
        <v>1</v>
      </c>
      <c r="I102" s="63">
        <v>2</v>
      </c>
      <c r="J102" s="6">
        <v>6</v>
      </c>
    </row>
    <row r="103" spans="1:10" ht="24">
      <c r="A103" s="23" t="s">
        <v>14</v>
      </c>
      <c r="B103" s="34" t="s">
        <v>6</v>
      </c>
      <c r="C103" s="15" t="s">
        <v>7</v>
      </c>
      <c r="D103" s="15"/>
      <c r="E103" s="15"/>
      <c r="F103" s="15">
        <v>300</v>
      </c>
      <c r="G103" s="61"/>
      <c r="H103" s="51">
        <v>14</v>
      </c>
      <c r="I103" s="51">
        <v>10</v>
      </c>
      <c r="J103" s="51">
        <v>6</v>
      </c>
    </row>
    <row r="104" spans="1:10" ht="48">
      <c r="A104" s="23"/>
      <c r="B104" s="98" t="s">
        <v>8</v>
      </c>
      <c r="C104" s="15" t="s">
        <v>7</v>
      </c>
      <c r="D104" s="15">
        <v>12</v>
      </c>
      <c r="E104" s="15">
        <v>11</v>
      </c>
      <c r="F104" s="15">
        <v>5</v>
      </c>
      <c r="G104" s="61"/>
      <c r="H104" s="51"/>
      <c r="I104" s="51"/>
      <c r="J104" s="51"/>
    </row>
    <row r="105" spans="1:10" ht="24">
      <c r="A105" s="29"/>
      <c r="B105" s="34" t="s">
        <v>15</v>
      </c>
      <c r="C105" s="15" t="s">
        <v>7</v>
      </c>
      <c r="D105" s="15"/>
      <c r="E105" s="15"/>
      <c r="F105" s="15">
        <v>50</v>
      </c>
      <c r="G105" s="64"/>
      <c r="H105" s="62"/>
      <c r="I105" s="62"/>
      <c r="J105" s="62"/>
    </row>
    <row r="106" spans="1:10" ht="37.5" customHeight="1">
      <c r="A106" s="23" t="s">
        <v>240</v>
      </c>
      <c r="B106" s="34" t="s">
        <v>514</v>
      </c>
      <c r="C106" s="15" t="s">
        <v>241</v>
      </c>
      <c r="D106" s="15"/>
      <c r="E106" s="15"/>
      <c r="F106" s="15">
        <v>60</v>
      </c>
      <c r="G106" s="61"/>
      <c r="H106" s="51">
        <v>26</v>
      </c>
      <c r="I106" s="51">
        <v>36</v>
      </c>
      <c r="J106" s="51">
        <v>16</v>
      </c>
    </row>
    <row r="107" spans="1:10" ht="12">
      <c r="A107" s="23"/>
      <c r="B107" s="34" t="s">
        <v>157</v>
      </c>
      <c r="C107" s="15" t="s">
        <v>241</v>
      </c>
      <c r="D107" s="15"/>
      <c r="E107" s="15"/>
      <c r="F107" s="15">
        <v>18</v>
      </c>
      <c r="G107" s="61"/>
      <c r="H107" s="51"/>
      <c r="I107" s="51"/>
      <c r="J107" s="51"/>
    </row>
    <row r="108" spans="1:10" ht="25.5" customHeight="1">
      <c r="A108" s="23"/>
      <c r="B108" s="34" t="s">
        <v>16</v>
      </c>
      <c r="C108" s="15" t="s">
        <v>241</v>
      </c>
      <c r="D108" s="15">
        <v>19</v>
      </c>
      <c r="E108" s="15">
        <v>57</v>
      </c>
      <c r="F108" s="15">
        <v>450</v>
      </c>
      <c r="G108" s="61"/>
      <c r="H108" s="51"/>
      <c r="I108" s="51"/>
      <c r="J108" s="51"/>
    </row>
    <row r="109" spans="1:10" ht="24">
      <c r="A109" s="23"/>
      <c r="B109" s="34" t="s">
        <v>17</v>
      </c>
      <c r="C109" s="15" t="s">
        <v>242</v>
      </c>
      <c r="D109" s="15">
        <v>19</v>
      </c>
      <c r="E109" s="15">
        <v>38</v>
      </c>
      <c r="F109" s="15">
        <v>120</v>
      </c>
      <c r="G109" s="61"/>
      <c r="H109" s="51"/>
      <c r="I109" s="51"/>
      <c r="J109" s="51"/>
    </row>
    <row r="110" spans="1:10" ht="24">
      <c r="A110" s="5"/>
      <c r="B110" s="34" t="s">
        <v>18</v>
      </c>
      <c r="C110" s="15" t="s">
        <v>241</v>
      </c>
      <c r="D110" s="15">
        <v>21</v>
      </c>
      <c r="E110" s="15">
        <v>19</v>
      </c>
      <c r="F110" s="15">
        <v>25</v>
      </c>
      <c r="G110" s="61"/>
      <c r="H110" s="62"/>
      <c r="I110" s="62"/>
      <c r="J110" s="62"/>
    </row>
    <row r="111" spans="1:10" ht="48">
      <c r="A111" s="23" t="s">
        <v>243</v>
      </c>
      <c r="B111" s="34" t="s">
        <v>158</v>
      </c>
      <c r="C111" s="15" t="s">
        <v>244</v>
      </c>
      <c r="D111" s="15">
        <v>27</v>
      </c>
      <c r="E111" s="15">
        <v>40</v>
      </c>
      <c r="F111" s="15">
        <v>130</v>
      </c>
      <c r="G111" s="61"/>
      <c r="H111" s="51">
        <v>15</v>
      </c>
      <c r="I111" s="51">
        <v>38</v>
      </c>
      <c r="J111" s="51">
        <v>10</v>
      </c>
    </row>
    <row r="112" spans="1:10" ht="35.25" customHeight="1">
      <c r="A112" s="23"/>
      <c r="B112" s="34" t="s">
        <v>159</v>
      </c>
      <c r="C112" s="15" t="s">
        <v>244</v>
      </c>
      <c r="D112" s="15">
        <v>4</v>
      </c>
      <c r="E112" s="15">
        <v>8</v>
      </c>
      <c r="F112" s="15">
        <v>20</v>
      </c>
      <c r="G112" s="61"/>
      <c r="H112" s="51"/>
      <c r="I112" s="51"/>
      <c r="J112" s="51"/>
    </row>
    <row r="113" spans="1:10" ht="24">
      <c r="A113" s="23"/>
      <c r="B113" s="34" t="s">
        <v>19</v>
      </c>
      <c r="C113" s="15" t="s">
        <v>244</v>
      </c>
      <c r="D113" s="15"/>
      <c r="E113" s="15"/>
      <c r="F113" s="15">
        <v>70</v>
      </c>
      <c r="G113" s="61"/>
      <c r="H113" s="51"/>
      <c r="I113" s="51"/>
      <c r="J113" s="51"/>
    </row>
    <row r="114" spans="1:10" ht="36">
      <c r="A114" s="29"/>
      <c r="B114" s="34" t="s">
        <v>160</v>
      </c>
      <c r="C114" s="15" t="s">
        <v>244</v>
      </c>
      <c r="D114" s="15"/>
      <c r="E114" s="15"/>
      <c r="F114" s="15">
        <v>60</v>
      </c>
      <c r="G114" s="64"/>
      <c r="H114" s="62"/>
      <c r="I114" s="62"/>
      <c r="J114" s="62"/>
    </row>
    <row r="115" spans="1:10" ht="12.75" thickBot="1">
      <c r="A115" s="81"/>
      <c r="B115" s="106"/>
      <c r="C115" s="67"/>
      <c r="D115" s="67"/>
      <c r="E115" s="67"/>
      <c r="F115" s="67"/>
      <c r="G115" s="67"/>
      <c r="H115" s="107"/>
      <c r="I115" s="107"/>
      <c r="J115" s="107"/>
    </row>
    <row r="116" spans="1:10" ht="12.75" thickBot="1">
      <c r="A116" s="93"/>
      <c r="B116" s="82" t="s">
        <v>20</v>
      </c>
      <c r="C116" s="80"/>
      <c r="D116" s="76">
        <f>SUM(D4:D114)</f>
        <v>524</v>
      </c>
      <c r="E116" s="76">
        <f>SUM(E4:E114)</f>
        <v>846</v>
      </c>
      <c r="F116" s="76">
        <f>SUM(F4:F114)</f>
        <v>8324</v>
      </c>
      <c r="G116" s="75"/>
      <c r="H116" s="78">
        <f>SUM(H4:H114)</f>
        <v>370</v>
      </c>
      <c r="I116" s="78">
        <f>SUM(I4:I114)</f>
        <v>717</v>
      </c>
      <c r="J116" s="79">
        <f>SUM(J3:J114)</f>
        <v>229</v>
      </c>
    </row>
    <row r="117" spans="1:10" s="39" customFormat="1" ht="26.25" customHeight="1">
      <c r="A117" s="81"/>
      <c r="B117" s="93"/>
      <c r="C117" s="61"/>
      <c r="D117" s="61"/>
      <c r="E117" s="61"/>
      <c r="F117" s="61"/>
      <c r="G117" s="61"/>
      <c r="H117" s="91"/>
      <c r="I117" s="91"/>
      <c r="J117" s="91"/>
    </row>
    <row r="118" spans="1:10" s="39" customFormat="1" ht="12">
      <c r="A118" s="81"/>
      <c r="B118" s="93"/>
      <c r="C118" s="61"/>
      <c r="D118" s="61"/>
      <c r="E118" s="61"/>
      <c r="F118" s="61"/>
      <c r="G118" s="61"/>
      <c r="H118" s="91"/>
      <c r="I118" s="91"/>
      <c r="J118" s="91"/>
    </row>
    <row r="119" spans="1:10" s="39" customFormat="1" ht="12">
      <c r="A119" s="81"/>
      <c r="B119" s="93"/>
      <c r="C119" s="61"/>
      <c r="D119" s="61"/>
      <c r="E119" s="61"/>
      <c r="F119" s="61"/>
      <c r="G119" s="61"/>
      <c r="H119" s="91"/>
      <c r="I119" s="91"/>
      <c r="J119" s="91"/>
    </row>
    <row r="120" spans="1:10" s="39" customFormat="1" ht="12">
      <c r="A120" s="81"/>
      <c r="B120" s="93"/>
      <c r="C120" s="61"/>
      <c r="D120" s="61"/>
      <c r="E120" s="61"/>
      <c r="F120" s="61"/>
      <c r="G120" s="61"/>
      <c r="H120" s="91"/>
      <c r="I120" s="91"/>
      <c r="J120" s="91"/>
    </row>
    <row r="121" spans="1:10" s="39" customFormat="1" ht="12">
      <c r="A121" s="81"/>
      <c r="D121" s="27"/>
      <c r="E121" s="27"/>
      <c r="F121" s="27"/>
      <c r="H121" s="104"/>
      <c r="I121" s="104"/>
      <c r="J121" s="104"/>
    </row>
    <row r="122" spans="1:10" s="39" customFormat="1" ht="26.25" customHeight="1">
      <c r="A122" s="81"/>
      <c r="D122" s="27"/>
      <c r="E122" s="27"/>
      <c r="F122" s="27"/>
      <c r="H122" s="104"/>
      <c r="I122" s="104"/>
      <c r="J122" s="104"/>
    </row>
    <row r="123" spans="4:10" ht="12">
      <c r="D123" s="10"/>
      <c r="E123" s="10"/>
      <c r="H123" s="47"/>
      <c r="I123" s="47"/>
      <c r="J123" s="47"/>
    </row>
    <row r="125" spans="4:10" ht="12">
      <c r="D125" s="10"/>
      <c r="E125" s="10"/>
      <c r="F125" s="10"/>
      <c r="H125" s="47"/>
      <c r="I125" s="47"/>
      <c r="J125" s="47"/>
    </row>
    <row r="126" spans="4:10" ht="12">
      <c r="D126" s="10"/>
      <c r="E126" s="10"/>
      <c r="F126" s="10"/>
      <c r="H126" s="47"/>
      <c r="I126" s="47"/>
      <c r="J126" s="47"/>
    </row>
    <row r="127" spans="4:10" ht="12">
      <c r="D127" s="10"/>
      <c r="E127" s="10"/>
      <c r="F127" s="10"/>
      <c r="H127" s="47"/>
      <c r="I127" s="47"/>
      <c r="J127" s="47"/>
    </row>
    <row r="128" spans="4:10" ht="12">
      <c r="D128" s="10"/>
      <c r="E128" s="10"/>
      <c r="F128" s="10"/>
      <c r="H128" s="47"/>
      <c r="I128" s="47"/>
      <c r="J128" s="47"/>
    </row>
    <row r="129" spans="4:10" ht="12">
      <c r="D129" s="10"/>
      <c r="E129" s="10"/>
      <c r="F129" s="10"/>
      <c r="H129" s="47"/>
      <c r="I129" s="47"/>
      <c r="J129" s="47"/>
    </row>
    <row r="130" spans="4:10" ht="12">
      <c r="D130" s="10"/>
      <c r="E130" s="10"/>
      <c r="F130" s="10"/>
      <c r="H130" s="47"/>
      <c r="I130" s="47"/>
      <c r="J130" s="47"/>
    </row>
    <row r="131" spans="4:10" ht="12">
      <c r="D131" s="10"/>
      <c r="E131" s="10"/>
      <c r="F131" s="10"/>
      <c r="H131" s="47"/>
      <c r="I131" s="47"/>
      <c r="J131" s="47"/>
    </row>
    <row r="132" spans="4:10" ht="12">
      <c r="D132" s="10"/>
      <c r="E132" s="10"/>
      <c r="F132" s="10"/>
      <c r="H132" s="47"/>
      <c r="I132" s="47"/>
      <c r="J132" s="47"/>
    </row>
    <row r="133" spans="4:10" ht="12">
      <c r="D133" s="10"/>
      <c r="E133" s="10"/>
      <c r="F133" s="10"/>
      <c r="H133" s="47"/>
      <c r="I133" s="47"/>
      <c r="J133" s="47"/>
    </row>
    <row r="134" spans="4:10" ht="12">
      <c r="D134" s="10"/>
      <c r="E134" s="10"/>
      <c r="F134" s="10"/>
      <c r="H134" s="47"/>
      <c r="I134" s="47"/>
      <c r="J134" s="47"/>
    </row>
    <row r="135" spans="4:10" ht="12">
      <c r="D135" s="10"/>
      <c r="E135" s="10"/>
      <c r="F135" s="10"/>
      <c r="H135" s="47"/>
      <c r="I135" s="47"/>
      <c r="J135" s="47"/>
    </row>
    <row r="136" spans="4:10" ht="12">
      <c r="D136" s="10"/>
      <c r="E136" s="10"/>
      <c r="F136" s="10"/>
      <c r="H136" s="47"/>
      <c r="I136" s="47"/>
      <c r="J136" s="47"/>
    </row>
    <row r="137" spans="8:10" ht="12">
      <c r="H137" s="47"/>
      <c r="I137" s="47"/>
      <c r="J137" s="47"/>
    </row>
    <row r="138" spans="8:10" ht="12">
      <c r="H138" s="47"/>
      <c r="I138" s="47"/>
      <c r="J138" s="47"/>
    </row>
    <row r="139" spans="8:10" ht="12">
      <c r="H139" s="47"/>
      <c r="I139" s="47"/>
      <c r="J139" s="47"/>
    </row>
    <row r="140" spans="8:10" ht="12">
      <c r="H140" s="47"/>
      <c r="I140" s="47"/>
      <c r="J140" s="47"/>
    </row>
    <row r="141" spans="8:10" ht="12">
      <c r="H141" s="47"/>
      <c r="I141" s="47"/>
      <c r="J141" s="47"/>
    </row>
    <row r="142" spans="8:10" ht="12">
      <c r="H142" s="47"/>
      <c r="I142" s="47"/>
      <c r="J142" s="47"/>
    </row>
    <row r="143" spans="8:10" ht="12">
      <c r="H143" s="47"/>
      <c r="I143" s="47"/>
      <c r="J143" s="47"/>
    </row>
    <row r="144" spans="8:10" ht="12">
      <c r="H144" s="10"/>
      <c r="I144" s="10"/>
      <c r="J144" s="10"/>
    </row>
    <row r="145" spans="8:10" ht="12">
      <c r="H145" s="10"/>
      <c r="I145" s="10"/>
      <c r="J145" s="10"/>
    </row>
    <row r="146" spans="8:10" ht="12">
      <c r="H146" s="10"/>
      <c r="I146" s="10"/>
      <c r="J146" s="10"/>
    </row>
    <row r="147" spans="8:10" ht="12">
      <c r="H147" s="10"/>
      <c r="I147" s="10"/>
      <c r="J147" s="10"/>
    </row>
    <row r="148" spans="8:10" ht="12">
      <c r="H148" s="10"/>
      <c r="I148" s="10"/>
      <c r="J148" s="10"/>
    </row>
    <row r="149" spans="8:10" ht="12">
      <c r="H149" s="10"/>
      <c r="I149" s="10"/>
      <c r="J149" s="10"/>
    </row>
    <row r="150" spans="8:10" ht="12">
      <c r="H150" s="10"/>
      <c r="I150" s="10"/>
      <c r="J150" s="10"/>
    </row>
    <row r="151" spans="8:10" ht="12">
      <c r="H151" s="10"/>
      <c r="I151" s="10"/>
      <c r="J151" s="10"/>
    </row>
    <row r="152" spans="8:10" ht="12">
      <c r="H152" s="10"/>
      <c r="I152" s="10"/>
      <c r="J152" s="10"/>
    </row>
    <row r="153" spans="8:10" ht="12">
      <c r="H153" s="10"/>
      <c r="I153" s="10"/>
      <c r="J153" s="10"/>
    </row>
    <row r="154" spans="8:10" ht="12">
      <c r="H154" s="10"/>
      <c r="I154" s="10"/>
      <c r="J154" s="10"/>
    </row>
    <row r="155" spans="8:10" ht="12">
      <c r="H155" s="10"/>
      <c r="I155" s="10"/>
      <c r="J155" s="10"/>
    </row>
    <row r="156" spans="8:10" ht="12">
      <c r="H156" s="10"/>
      <c r="I156" s="10"/>
      <c r="J156" s="10"/>
    </row>
    <row r="157" spans="8:10" ht="12">
      <c r="H157" s="10"/>
      <c r="I157" s="10"/>
      <c r="J157" s="10"/>
    </row>
    <row r="158" spans="8:10" ht="12">
      <c r="H158" s="10"/>
      <c r="I158" s="10"/>
      <c r="J158" s="10"/>
    </row>
    <row r="159" spans="8:10" ht="12">
      <c r="H159" s="10"/>
      <c r="I159" s="10"/>
      <c r="J159" s="10"/>
    </row>
    <row r="160" spans="8:10" ht="12">
      <c r="H160" s="10"/>
      <c r="I160" s="10"/>
      <c r="J160" s="10"/>
    </row>
    <row r="161" spans="8:10" ht="12">
      <c r="H161" s="10"/>
      <c r="I161" s="10"/>
      <c r="J161" s="10"/>
    </row>
    <row r="162" spans="8:10" ht="12">
      <c r="H162" s="10"/>
      <c r="I162" s="10"/>
      <c r="J162" s="10"/>
    </row>
    <row r="163" spans="8:10" ht="12">
      <c r="H163" s="10"/>
      <c r="I163" s="10"/>
      <c r="J163" s="10"/>
    </row>
    <row r="164" spans="8:10" ht="12">
      <c r="H164" s="10"/>
      <c r="I164" s="10"/>
      <c r="J164" s="10"/>
    </row>
    <row r="165" spans="8:10" ht="12">
      <c r="H165" s="10"/>
      <c r="I165" s="10"/>
      <c r="J165" s="10"/>
    </row>
    <row r="166" spans="8:10" ht="12">
      <c r="H166" s="10"/>
      <c r="I166" s="10"/>
      <c r="J166" s="10"/>
    </row>
    <row r="167" spans="8:10" ht="12">
      <c r="H167" s="10"/>
      <c r="I167" s="10"/>
      <c r="J167" s="10"/>
    </row>
    <row r="168" spans="8:10" ht="12">
      <c r="H168" s="10"/>
      <c r="I168" s="10"/>
      <c r="J168" s="10"/>
    </row>
    <row r="169" spans="8:10" ht="12">
      <c r="H169" s="10"/>
      <c r="I169" s="10"/>
      <c r="J169" s="10"/>
    </row>
    <row r="170" spans="8:10" ht="12">
      <c r="H170" s="10"/>
      <c r="I170" s="10"/>
      <c r="J170" s="10"/>
    </row>
    <row r="171" spans="8:10" ht="12">
      <c r="H171" s="10"/>
      <c r="I171" s="10"/>
      <c r="J171" s="10"/>
    </row>
    <row r="172" spans="8:10" ht="12">
      <c r="H172" s="10"/>
      <c r="I172" s="10"/>
      <c r="J172" s="10"/>
    </row>
    <row r="173" spans="8:10" ht="12">
      <c r="H173" s="10"/>
      <c r="I173" s="10"/>
      <c r="J173" s="10"/>
    </row>
    <row r="174" spans="8:10" ht="12">
      <c r="H174" s="10"/>
      <c r="I174" s="10"/>
      <c r="J174" s="10"/>
    </row>
    <row r="175" spans="8:10" ht="12">
      <c r="H175" s="10"/>
      <c r="I175" s="10"/>
      <c r="J175" s="10"/>
    </row>
    <row r="176" spans="8:10" ht="12">
      <c r="H176" s="10"/>
      <c r="I176" s="10"/>
      <c r="J176" s="10"/>
    </row>
    <row r="177" spans="8:10" ht="12">
      <c r="H177" s="10"/>
      <c r="I177" s="10"/>
      <c r="J177" s="10"/>
    </row>
    <row r="178" spans="8:10" ht="12">
      <c r="H178" s="10"/>
      <c r="I178" s="10"/>
      <c r="J178" s="10"/>
    </row>
    <row r="179" spans="8:10" ht="12">
      <c r="H179" s="10"/>
      <c r="I179" s="10"/>
      <c r="J179" s="10"/>
    </row>
    <row r="180" spans="8:10" ht="12">
      <c r="H180" s="10"/>
      <c r="I180" s="10"/>
      <c r="J180" s="10"/>
    </row>
    <row r="181" spans="8:10" ht="12">
      <c r="H181" s="10"/>
      <c r="I181" s="10"/>
      <c r="J181" s="10"/>
    </row>
    <row r="182" spans="8:10" ht="12">
      <c r="H182" s="10"/>
      <c r="I182" s="10"/>
      <c r="J182" s="10"/>
    </row>
    <row r="183" spans="8:10" ht="12">
      <c r="H183" s="10"/>
      <c r="I183" s="10"/>
      <c r="J183" s="10"/>
    </row>
    <row r="184" spans="8:10" ht="12">
      <c r="H184" s="10"/>
      <c r="I184" s="10"/>
      <c r="J184" s="10"/>
    </row>
    <row r="185" spans="8:10" ht="12">
      <c r="H185" s="10"/>
      <c r="I185" s="10"/>
      <c r="J185" s="10"/>
    </row>
    <row r="186" spans="8:10" ht="12">
      <c r="H186" s="10"/>
      <c r="I186" s="10"/>
      <c r="J186" s="10"/>
    </row>
    <row r="187" spans="8:10" ht="12">
      <c r="H187" s="10"/>
      <c r="I187" s="10"/>
      <c r="J187" s="10"/>
    </row>
    <row r="188" spans="8:10" ht="12">
      <c r="H188" s="10"/>
      <c r="I188" s="10"/>
      <c r="J188" s="10"/>
    </row>
    <row r="189" spans="8:10" ht="12">
      <c r="H189" s="10"/>
      <c r="I189" s="10"/>
      <c r="J189" s="10"/>
    </row>
    <row r="190" spans="8:10" ht="12">
      <c r="H190" s="10"/>
      <c r="I190" s="10"/>
      <c r="J190" s="10"/>
    </row>
    <row r="191" spans="8:10" ht="12">
      <c r="H191" s="10"/>
      <c r="I191" s="10"/>
      <c r="J191" s="10"/>
    </row>
    <row r="192" spans="8:10" ht="12">
      <c r="H192" s="10"/>
      <c r="I192" s="10"/>
      <c r="J192" s="10"/>
    </row>
    <row r="193" spans="8:10" ht="12">
      <c r="H193" s="10"/>
      <c r="I193" s="10"/>
      <c r="J193" s="10"/>
    </row>
    <row r="194" spans="8:10" ht="12">
      <c r="H194" s="10"/>
      <c r="I194" s="10"/>
      <c r="J194" s="10"/>
    </row>
    <row r="195" spans="8:10" ht="12">
      <c r="H195" s="10"/>
      <c r="I195" s="10"/>
      <c r="J195" s="10"/>
    </row>
    <row r="196" spans="8:10" ht="12">
      <c r="H196" s="10"/>
      <c r="I196" s="10"/>
      <c r="J196" s="10"/>
    </row>
    <row r="197" spans="8:10" ht="12">
      <c r="H197" s="10"/>
      <c r="I197" s="10"/>
      <c r="J197" s="10"/>
    </row>
    <row r="198" spans="8:10" ht="12">
      <c r="H198" s="10"/>
      <c r="I198" s="10"/>
      <c r="J198" s="10"/>
    </row>
    <row r="199" spans="8:10" ht="12">
      <c r="H199" s="10"/>
      <c r="I199" s="10"/>
      <c r="J199" s="10"/>
    </row>
    <row r="200" spans="8:10" ht="12">
      <c r="H200" s="10"/>
      <c r="I200" s="10"/>
      <c r="J200" s="10"/>
    </row>
    <row r="201" spans="8:10" ht="12">
      <c r="H201" s="10"/>
      <c r="I201" s="10"/>
      <c r="J201" s="10"/>
    </row>
    <row r="202" spans="8:10" ht="12">
      <c r="H202" s="10"/>
      <c r="I202" s="10"/>
      <c r="J202" s="10"/>
    </row>
    <row r="203" spans="8:10" ht="12">
      <c r="H203" s="10"/>
      <c r="I203" s="10"/>
      <c r="J203" s="10"/>
    </row>
    <row r="204" spans="8:10" ht="12">
      <c r="H204" s="10"/>
      <c r="I204" s="10"/>
      <c r="J204" s="10"/>
    </row>
    <row r="205" spans="8:10" ht="12">
      <c r="H205" s="10"/>
      <c r="I205" s="10"/>
      <c r="J205" s="10"/>
    </row>
    <row r="206" spans="8:10" ht="12">
      <c r="H206" s="10"/>
      <c r="I206" s="10"/>
      <c r="J206" s="10"/>
    </row>
    <row r="207" spans="8:10" ht="12">
      <c r="H207" s="10"/>
      <c r="I207" s="10"/>
      <c r="J207" s="10"/>
    </row>
  </sheetData>
  <mergeCells count="10">
    <mergeCell ref="A1:A3"/>
    <mergeCell ref="B2:B3"/>
    <mergeCell ref="C2:C3"/>
    <mergeCell ref="D2:D3"/>
    <mergeCell ref="J2:J3"/>
    <mergeCell ref="H1:J1"/>
    <mergeCell ref="E2:F2"/>
    <mergeCell ref="B1:F1"/>
    <mergeCell ref="H2:H3"/>
    <mergeCell ref="I2:I3"/>
  </mergeCells>
  <printOptions horizontalCentered="1"/>
  <pageMargins left="0.4724409448818898" right="0.4724409448818898" top="1.299212598425197" bottom="0.984251968503937" header="0.3937007874015748" footer="0.5118110236220472"/>
  <pageSetup horizontalDpi="600" verticalDpi="600" orientation="landscape" paperSize="9" r:id="rId1"/>
  <headerFooter alignWithMargins="0">
    <oddHeader>&amp;L&amp;"Times New Roman,Regular"
&amp;UAmérica Latina y el Caribe&amp;C&amp;"Times New Roman,Regular"PCIPD/1/3
Anexo III, página &amp;P
Actividades de concienciación y de desarrollo de recursos humanos
1996/1997/1998 hasta el 31 de marzo de 1999</oddHeader>
    <oddFooter>&amp;L&amp;"Times New Roman,Regular"&amp;F/&amp;A&amp;R&amp;"Times New Roman,Regular"&amp;8
</oddFooter>
  </headerFooter>
  <rowBreaks count="8" manualBreakCount="8">
    <brk id="16" max="255" man="1"/>
    <brk id="29" max="255" man="1"/>
    <brk id="43" max="255" man="1"/>
    <brk id="60" max="255" man="1"/>
    <brk id="74" max="255" man="1"/>
    <brk id="88" max="255" man="1"/>
    <brk id="102" max="255" man="1"/>
    <brk id="110" max="255" man="1"/>
  </rowBreaks>
</worksheet>
</file>

<file path=xl/worksheets/sheet8.xml><?xml version="1.0" encoding="utf-8"?>
<worksheet xmlns="http://schemas.openxmlformats.org/spreadsheetml/2006/main" xmlns:r="http://schemas.openxmlformats.org/officeDocument/2006/relationships">
  <dimension ref="A1:G39"/>
  <sheetViews>
    <sheetView tabSelected="1" workbookViewId="0" topLeftCell="A16">
      <selection activeCell="A21" sqref="A21"/>
    </sheetView>
  </sheetViews>
  <sheetFormatPr defaultColWidth="9.140625" defaultRowHeight="12.75"/>
  <cols>
    <col min="1" max="1" width="25.8515625" style="1" customWidth="1"/>
    <col min="2" max="2" width="10.8515625" style="1" customWidth="1"/>
    <col min="3" max="3" width="10.140625" style="1" customWidth="1"/>
    <col min="4" max="4" width="22.00390625" style="1" customWidth="1"/>
    <col min="5" max="5" width="24.28125" style="1" bestFit="1" customWidth="1"/>
    <col min="6" max="6" width="15.00390625" style="1" customWidth="1"/>
    <col min="7" max="7" width="17.28125" style="1" customWidth="1"/>
    <col min="8" max="16384" width="9.140625" style="1" customWidth="1"/>
  </cols>
  <sheetData>
    <row r="1" spans="1:7" ht="12.75" customHeight="1">
      <c r="A1" s="127" t="s">
        <v>22</v>
      </c>
      <c r="B1" s="130" t="s">
        <v>402</v>
      </c>
      <c r="C1" s="130"/>
      <c r="D1" s="127" t="s">
        <v>405</v>
      </c>
      <c r="E1" s="127" t="s">
        <v>406</v>
      </c>
      <c r="F1" s="127" t="s">
        <v>407</v>
      </c>
      <c r="G1" s="127" t="s">
        <v>408</v>
      </c>
    </row>
    <row r="2" spans="1:7" ht="12">
      <c r="A2" s="128"/>
      <c r="B2" s="127" t="s">
        <v>403</v>
      </c>
      <c r="C2" s="127" t="s">
        <v>404</v>
      </c>
      <c r="D2" s="128"/>
      <c r="E2" s="128"/>
      <c r="F2" s="128"/>
      <c r="G2" s="128"/>
    </row>
    <row r="3" spans="1:7" ht="12">
      <c r="A3" s="129"/>
      <c r="B3" s="129"/>
      <c r="C3" s="129"/>
      <c r="D3" s="129"/>
      <c r="E3" s="129"/>
      <c r="F3" s="129"/>
      <c r="G3" s="129"/>
    </row>
    <row r="4" spans="1:7" ht="12">
      <c r="A4" s="16" t="s">
        <v>200</v>
      </c>
      <c r="B4" s="6"/>
      <c r="C4" s="6" t="s">
        <v>312</v>
      </c>
      <c r="D4" s="6" t="s">
        <v>324</v>
      </c>
      <c r="E4" s="6" t="s">
        <v>312</v>
      </c>
      <c r="F4" s="16"/>
      <c r="G4" s="16"/>
    </row>
    <row r="5" spans="1:7" ht="12">
      <c r="A5" s="16" t="s">
        <v>202</v>
      </c>
      <c r="B5" s="6"/>
      <c r="C5" s="6"/>
      <c r="D5" s="6"/>
      <c r="E5" s="6" t="s">
        <v>312</v>
      </c>
      <c r="F5" s="16"/>
      <c r="G5" s="16"/>
    </row>
    <row r="6" spans="1:7" ht="12">
      <c r="A6" s="16" t="s">
        <v>203</v>
      </c>
      <c r="B6" s="6"/>
      <c r="C6" s="6" t="s">
        <v>312</v>
      </c>
      <c r="D6" s="6"/>
      <c r="E6" s="6" t="s">
        <v>312</v>
      </c>
      <c r="F6" s="16"/>
      <c r="G6" s="16"/>
    </row>
    <row r="7" spans="1:7" ht="12">
      <c r="A7" s="16" t="s">
        <v>468</v>
      </c>
      <c r="B7" s="6"/>
      <c r="C7" s="6" t="s">
        <v>312</v>
      </c>
      <c r="D7" s="6"/>
      <c r="E7" s="6"/>
      <c r="F7" s="16"/>
      <c r="G7" s="16"/>
    </row>
    <row r="8" spans="1:7" ht="12">
      <c r="A8" s="16" t="s">
        <v>204</v>
      </c>
      <c r="B8" s="6" t="s">
        <v>312</v>
      </c>
      <c r="C8" s="6" t="s">
        <v>312</v>
      </c>
      <c r="D8" s="6" t="s">
        <v>315</v>
      </c>
      <c r="E8" s="6" t="s">
        <v>312</v>
      </c>
      <c r="F8" s="16"/>
      <c r="G8" s="16"/>
    </row>
    <row r="9" spans="1:7" ht="12">
      <c r="A9" s="16" t="s">
        <v>471</v>
      </c>
      <c r="B9" s="6"/>
      <c r="C9" s="6" t="s">
        <v>312</v>
      </c>
      <c r="D9" s="6" t="s">
        <v>328</v>
      </c>
      <c r="E9" s="6" t="s">
        <v>312</v>
      </c>
      <c r="F9" s="16"/>
      <c r="G9" s="16"/>
    </row>
    <row r="10" spans="1:7" ht="12">
      <c r="A10" s="16" t="s">
        <v>212</v>
      </c>
      <c r="B10" s="6" t="s">
        <v>312</v>
      </c>
      <c r="C10" s="6" t="s">
        <v>312</v>
      </c>
      <c r="D10" s="6" t="s">
        <v>316</v>
      </c>
      <c r="E10" s="6" t="s">
        <v>312</v>
      </c>
      <c r="F10" s="16"/>
      <c r="G10" s="16"/>
    </row>
    <row r="11" spans="1:7" ht="12">
      <c r="A11" s="16" t="s">
        <v>214</v>
      </c>
      <c r="B11" s="6" t="s">
        <v>312</v>
      </c>
      <c r="C11" s="6" t="s">
        <v>312</v>
      </c>
      <c r="D11" s="6" t="s">
        <v>316</v>
      </c>
      <c r="E11" s="6" t="s">
        <v>312</v>
      </c>
      <c r="F11" s="16"/>
      <c r="G11" s="16"/>
    </row>
    <row r="12" spans="1:7" ht="12">
      <c r="A12" s="16" t="s">
        <v>219</v>
      </c>
      <c r="B12" s="6"/>
      <c r="C12" s="6" t="s">
        <v>312</v>
      </c>
      <c r="D12" s="6" t="s">
        <v>325</v>
      </c>
      <c r="E12" s="6" t="s">
        <v>312</v>
      </c>
      <c r="F12" s="16"/>
      <c r="G12" s="16"/>
    </row>
    <row r="13" spans="1:7" ht="12">
      <c r="A13" s="16" t="s">
        <v>220</v>
      </c>
      <c r="B13" s="6" t="s">
        <v>312</v>
      </c>
      <c r="C13" s="6" t="s">
        <v>312</v>
      </c>
      <c r="D13" s="6" t="s">
        <v>323</v>
      </c>
      <c r="E13" s="6" t="s">
        <v>312</v>
      </c>
      <c r="F13" s="16"/>
      <c r="G13" s="16"/>
    </row>
    <row r="14" spans="1:7" ht="12">
      <c r="A14" s="16" t="s">
        <v>223</v>
      </c>
      <c r="B14" s="6" t="s">
        <v>312</v>
      </c>
      <c r="C14" s="6" t="s">
        <v>312</v>
      </c>
      <c r="D14" s="6" t="s">
        <v>324</v>
      </c>
      <c r="E14" s="6" t="s">
        <v>312</v>
      </c>
      <c r="F14" s="16"/>
      <c r="G14" s="16"/>
    </row>
    <row r="15" spans="1:7" ht="12">
      <c r="A15" s="16" t="s">
        <v>226</v>
      </c>
      <c r="B15" s="6"/>
      <c r="C15" s="6" t="s">
        <v>312</v>
      </c>
      <c r="D15" s="6"/>
      <c r="E15" s="6" t="s">
        <v>312</v>
      </c>
      <c r="F15" s="16"/>
      <c r="G15" s="16"/>
    </row>
    <row r="16" spans="1:7" ht="12">
      <c r="A16" s="16" t="s">
        <v>481</v>
      </c>
      <c r="B16" s="6"/>
      <c r="C16" s="6" t="s">
        <v>312</v>
      </c>
      <c r="D16" s="6"/>
      <c r="E16" s="6" t="s">
        <v>312</v>
      </c>
      <c r="F16" s="16"/>
      <c r="G16" s="16"/>
    </row>
    <row r="17" spans="1:7" ht="12">
      <c r="A17" s="16" t="s">
        <v>228</v>
      </c>
      <c r="B17" s="6"/>
      <c r="C17" s="6" t="s">
        <v>312</v>
      </c>
      <c r="D17" s="6"/>
      <c r="E17" s="6" t="s">
        <v>312</v>
      </c>
      <c r="F17" s="16"/>
      <c r="G17" s="16"/>
    </row>
    <row r="18" spans="1:7" ht="12">
      <c r="A18" s="16" t="s">
        <v>482</v>
      </c>
      <c r="B18" s="6"/>
      <c r="C18" s="6" t="s">
        <v>312</v>
      </c>
      <c r="D18" s="6"/>
      <c r="E18" s="6"/>
      <c r="F18" s="16"/>
      <c r="G18" s="16"/>
    </row>
    <row r="19" spans="1:7" ht="12">
      <c r="A19" s="16" t="s">
        <v>230</v>
      </c>
      <c r="B19" s="6"/>
      <c r="C19" s="6" t="s">
        <v>312</v>
      </c>
      <c r="D19" s="6"/>
      <c r="E19" s="6" t="s">
        <v>312</v>
      </c>
      <c r="F19" s="16"/>
      <c r="G19" s="16"/>
    </row>
    <row r="20" spans="1:7" ht="12">
      <c r="A20" s="16" t="s">
        <v>231</v>
      </c>
      <c r="B20" s="6"/>
      <c r="C20" s="6" t="s">
        <v>312</v>
      </c>
      <c r="D20" s="6"/>
      <c r="E20" s="6" t="s">
        <v>312</v>
      </c>
      <c r="F20" s="16"/>
      <c r="G20" s="16"/>
    </row>
    <row r="21" spans="1:7" ht="12">
      <c r="A21" s="16" t="s">
        <v>128</v>
      </c>
      <c r="B21" s="6" t="s">
        <v>312</v>
      </c>
      <c r="C21" s="6" t="s">
        <v>312</v>
      </c>
      <c r="D21" s="6" t="s">
        <v>323</v>
      </c>
      <c r="E21" s="6" t="s">
        <v>312</v>
      </c>
      <c r="F21" s="16"/>
      <c r="G21" s="16"/>
    </row>
    <row r="22" spans="1:7" ht="12">
      <c r="A22" s="16" t="s">
        <v>234</v>
      </c>
      <c r="B22" s="6"/>
      <c r="C22" s="6" t="s">
        <v>312</v>
      </c>
      <c r="D22" s="6"/>
      <c r="E22" s="6" t="s">
        <v>312</v>
      </c>
      <c r="F22" s="16"/>
      <c r="G22" s="16"/>
    </row>
    <row r="23" spans="1:7" ht="12">
      <c r="A23" s="16" t="s">
        <v>329</v>
      </c>
      <c r="B23" s="6"/>
      <c r="C23" s="6" t="s">
        <v>312</v>
      </c>
      <c r="D23" s="6" t="s">
        <v>325</v>
      </c>
      <c r="E23" s="6" t="s">
        <v>312</v>
      </c>
      <c r="F23" s="16"/>
      <c r="G23" s="16"/>
    </row>
    <row r="24" spans="1:7" ht="12">
      <c r="A24" s="16" t="s">
        <v>236</v>
      </c>
      <c r="B24" s="6"/>
      <c r="C24" s="6" t="s">
        <v>312</v>
      </c>
      <c r="D24" s="6" t="s">
        <v>324</v>
      </c>
      <c r="E24" s="6" t="s">
        <v>312</v>
      </c>
      <c r="F24" s="16"/>
      <c r="G24" s="16"/>
    </row>
    <row r="25" spans="1:7" ht="12">
      <c r="A25" s="16" t="s">
        <v>131</v>
      </c>
      <c r="B25" s="6" t="s">
        <v>312</v>
      </c>
      <c r="C25" s="6" t="s">
        <v>312</v>
      </c>
      <c r="D25" s="6" t="s">
        <v>313</v>
      </c>
      <c r="E25" s="6" t="s">
        <v>312</v>
      </c>
      <c r="F25" s="16"/>
      <c r="G25" s="16"/>
    </row>
    <row r="26" spans="1:7" ht="12">
      <c r="A26" s="16" t="s">
        <v>479</v>
      </c>
      <c r="B26" s="6"/>
      <c r="C26" s="6" t="s">
        <v>312</v>
      </c>
      <c r="D26" s="6" t="s">
        <v>313</v>
      </c>
      <c r="E26" s="6" t="s">
        <v>312</v>
      </c>
      <c r="F26" s="16"/>
      <c r="G26" s="16"/>
    </row>
    <row r="27" spans="1:7" ht="12">
      <c r="A27" s="16" t="s">
        <v>11</v>
      </c>
      <c r="B27" s="6"/>
      <c r="C27" s="6" t="s">
        <v>312</v>
      </c>
      <c r="D27" s="6"/>
      <c r="E27" s="6" t="s">
        <v>312</v>
      </c>
      <c r="F27" s="16"/>
      <c r="G27" s="16"/>
    </row>
    <row r="28" spans="1:7" ht="12">
      <c r="A28" s="16" t="s">
        <v>239</v>
      </c>
      <c r="B28" s="6"/>
      <c r="C28" s="6" t="s">
        <v>312</v>
      </c>
      <c r="D28" s="6" t="s">
        <v>313</v>
      </c>
      <c r="E28" s="6"/>
      <c r="F28" s="16"/>
      <c r="G28" s="16"/>
    </row>
    <row r="29" spans="1:7" ht="12">
      <c r="A29" s="16" t="s">
        <v>14</v>
      </c>
      <c r="B29" s="6"/>
      <c r="C29" s="6" t="s">
        <v>312</v>
      </c>
      <c r="D29" s="6" t="s">
        <v>325</v>
      </c>
      <c r="E29" s="6" t="s">
        <v>312</v>
      </c>
      <c r="F29" s="16"/>
      <c r="G29" s="16"/>
    </row>
    <row r="30" spans="1:7" ht="12">
      <c r="A30" s="16" t="s">
        <v>240</v>
      </c>
      <c r="B30" s="6" t="s">
        <v>312</v>
      </c>
      <c r="C30" s="6" t="s">
        <v>312</v>
      </c>
      <c r="D30" s="6" t="s">
        <v>318</v>
      </c>
      <c r="E30" s="6" t="s">
        <v>312</v>
      </c>
      <c r="F30" s="16"/>
      <c r="G30" s="16"/>
    </row>
    <row r="31" spans="1:7" ht="12">
      <c r="A31" s="16" t="s">
        <v>243</v>
      </c>
      <c r="B31" s="6" t="s">
        <v>312</v>
      </c>
      <c r="C31" s="6" t="s">
        <v>312</v>
      </c>
      <c r="D31" s="6" t="s">
        <v>313</v>
      </c>
      <c r="E31" s="6" t="s">
        <v>312</v>
      </c>
      <c r="F31" s="16"/>
      <c r="G31" s="16"/>
    </row>
    <row r="32" spans="2:7" ht="12.75">
      <c r="B32" s="10"/>
      <c r="C32" s="10"/>
      <c r="D32" s="10"/>
      <c r="E32" s="10"/>
      <c r="G32" s="46" t="s">
        <v>552</v>
      </c>
    </row>
    <row r="33" spans="2:5" ht="12">
      <c r="B33" s="10"/>
      <c r="C33" s="10"/>
      <c r="D33" s="10"/>
      <c r="E33" s="10"/>
    </row>
    <row r="34" spans="2:7" ht="12.75">
      <c r="B34" s="10"/>
      <c r="C34" s="10"/>
      <c r="D34" s="10"/>
      <c r="E34" s="10"/>
      <c r="F34" s="46"/>
      <c r="G34" s="46"/>
    </row>
    <row r="35" spans="2:5" ht="12">
      <c r="B35" s="10"/>
      <c r="C35" s="10"/>
      <c r="D35" s="10"/>
      <c r="E35" s="10"/>
    </row>
    <row r="36" spans="2:5" ht="12">
      <c r="B36" s="10"/>
      <c r="C36" s="10"/>
      <c r="D36" s="10"/>
      <c r="E36" s="10"/>
    </row>
    <row r="37" spans="2:5" ht="12">
      <c r="B37" s="10"/>
      <c r="C37" s="10"/>
      <c r="D37" s="10"/>
      <c r="E37" s="10"/>
    </row>
    <row r="38" spans="2:5" ht="12">
      <c r="B38" s="10"/>
      <c r="C38" s="10"/>
      <c r="D38" s="10"/>
      <c r="E38" s="10"/>
    </row>
    <row r="39" spans="2:5" ht="12">
      <c r="B39" s="10"/>
      <c r="C39" s="10"/>
      <c r="D39" s="10"/>
      <c r="E39" s="10"/>
    </row>
  </sheetData>
  <mergeCells count="8">
    <mergeCell ref="F1:F3"/>
    <mergeCell ref="G1:G3"/>
    <mergeCell ref="B2:B3"/>
    <mergeCell ref="C2:C3"/>
    <mergeCell ref="A1:A3"/>
    <mergeCell ref="B1:C1"/>
    <mergeCell ref="D1:D3"/>
    <mergeCell ref="E1:E3"/>
  </mergeCells>
  <printOptions horizontalCentered="1" verticalCentered="1"/>
  <pageMargins left="0.7086614173228347" right="0.5511811023622047" top="0.984251968503937" bottom="0.984251968503937" header="0.35433070866141736" footer="0.5118110236220472"/>
  <pageSetup horizontalDpi="600" verticalDpi="600" orientation="landscape" r:id="rId1"/>
  <headerFooter alignWithMargins="0">
    <oddHeader>&amp;L&amp;"Times New Roman,Regular"
&amp;UAmérica Latina y el Caribe&amp;C&amp;"Times New Roman,Regular"&amp;9PCIPD/1/3
Anexo III, página &amp;P
Actividades de concienciación y de desarrollo de recursos humanos
1996/1997/1998 hasta el  31 de marzo de 1999</oddHeader>
    <oddFooter>&amp;L&amp;"Times New Roman,Regular"&amp;F/&amp;A</oddFooter>
  </headerFooter>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WICKREMASINGHE</dc:creator>
  <cp:keywords/>
  <dc:description/>
  <cp:lastModifiedBy>Menezes</cp:lastModifiedBy>
  <cp:lastPrinted>1999-05-21T13:29:24Z</cp:lastPrinted>
  <dcterms:created xsi:type="dcterms:W3CDTF">1999-02-25T15:28:32Z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